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rstcolonymortgage-my.sharepoint.com/personal/mike_dabkowski_firstcolony_com/Documents/Desktop/NonQM Worksheets/Final Docs/"/>
    </mc:Choice>
  </mc:AlternateContent>
  <xr:revisionPtr revIDLastSave="0" documentId="8_{D195ADB2-D19E-4202-BCE5-2E327DD4B1DB}" xr6:coauthVersionLast="47" xr6:coauthVersionMax="47" xr10:uidLastSave="{00000000-0000-0000-0000-000000000000}"/>
  <workbookProtection workbookAlgorithmName="SHA-512" workbookHashValue="0JgO/ch03GGMBTvmbNMxbholvnmI41KIt8nqK6URqBENTQfm0JZ8Ygp9+aw1gAmLQx6ZMllSHyC7OZ4cTGL3Wg==" workbookSaltValue="WSWsj81C0qqrjwLrrBrHnQ==" workbookSpinCount="100000" lockStructure="1"/>
  <bookViews>
    <workbookView xWindow="-120" yWindow="-120" windowWidth="29040" windowHeight="15720" xr2:uid="{9673DFD9-BA27-4B26-8189-AD90E98D537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G34" i="1"/>
  <c r="I34" i="1" s="1"/>
  <c r="J34" i="1" s="1"/>
  <c r="L34" i="1" s="1"/>
  <c r="N34" i="1" s="1"/>
  <c r="G33" i="1"/>
  <c r="I33" i="1" s="1"/>
  <c r="J33" i="1" s="1"/>
  <c r="L33" i="1" s="1"/>
  <c r="N33" i="1" s="1"/>
  <c r="G32" i="1"/>
  <c r="I32" i="1" s="1"/>
  <c r="J32" i="1" s="1"/>
  <c r="L32" i="1" s="1"/>
  <c r="N32" i="1" s="1"/>
  <c r="G31" i="1"/>
  <c r="I31" i="1" s="1"/>
  <c r="L30" i="1" a="1"/>
  <c r="L30" i="1" s="1"/>
  <c r="E30" i="1"/>
  <c r="G29" i="1"/>
  <c r="I29" i="1" s="1"/>
  <c r="J29" i="1" s="1"/>
  <c r="L29" i="1" s="1"/>
  <c r="N29" i="1" s="1"/>
  <c r="G28" i="1"/>
  <c r="I28" i="1" s="1"/>
  <c r="J28" i="1" s="1"/>
  <c r="L28" i="1" s="1"/>
  <c r="N28" i="1" s="1"/>
  <c r="G27" i="1"/>
  <c r="I27" i="1" s="1"/>
  <c r="J27" i="1" s="1"/>
  <c r="L27" i="1" s="1"/>
  <c r="N27" i="1" s="1"/>
  <c r="G26" i="1"/>
  <c r="G24" i="1"/>
  <c r="I24" i="1" s="1"/>
  <c r="J24" i="1" s="1"/>
  <c r="L24" i="1" s="1"/>
  <c r="N24" i="1" s="1"/>
  <c r="G23" i="1"/>
  <c r="I23" i="1" s="1"/>
  <c r="I22" i="1"/>
  <c r="E22" i="1"/>
  <c r="G22" i="1" s="1"/>
  <c r="G21" i="1"/>
  <c r="I21" i="1" s="1"/>
  <c r="J21" i="1" s="1"/>
  <c r="L21" i="1" s="1"/>
  <c r="N21" i="1" s="1"/>
  <c r="G19" i="1"/>
  <c r="I19" i="1" s="1"/>
  <c r="J19" i="1" s="1"/>
  <c r="L19" i="1" s="1"/>
  <c r="N19" i="1" s="1"/>
  <c r="E18" i="1"/>
  <c r="G16" i="1"/>
  <c r="I16" i="1" s="1"/>
  <c r="J16" i="1" s="1"/>
  <c r="L16" i="1" s="1"/>
  <c r="N16" i="1" s="1"/>
  <c r="J22" i="1" l="1"/>
  <c r="E36" i="1"/>
  <c r="I17" i="1"/>
  <c r="G30" i="1"/>
  <c r="J23" i="1"/>
  <c r="L23" i="1" s="1"/>
  <c r="N23" i="1" s="1"/>
  <c r="I37" i="1"/>
  <c r="I35" i="1"/>
  <c r="J35" i="1" s="1"/>
  <c r="J31" i="1"/>
  <c r="L31" i="1" s="1"/>
  <c r="E37" i="1"/>
  <c r="G18" i="1"/>
  <c r="I26" i="1"/>
  <c r="G35" i="1"/>
  <c r="L22" i="1"/>
  <c r="J37" i="1" l="1"/>
  <c r="G36" i="1"/>
  <c r="I30" i="1"/>
  <c r="J26" i="1"/>
  <c r="L26" i="1" s="1"/>
  <c r="N26" i="1" s="1"/>
  <c r="N30" i="1" s="1" a="1"/>
  <c r="N30" i="1" s="1"/>
  <c r="L37" i="1"/>
  <c r="L38" i="1" s="1"/>
  <c r="G37" i="1"/>
  <c r="I18" i="1"/>
  <c r="J17" i="1"/>
  <c r="L35" i="1" a="1"/>
  <c r="L35" i="1" s="1"/>
  <c r="L36" i="1" s="1"/>
  <c r="N31" i="1"/>
  <c r="N35" i="1" s="1" a="1"/>
  <c r="N35" i="1" s="1"/>
  <c r="E38" i="1"/>
  <c r="G38" i="1" l="1"/>
  <c r="J18" i="1"/>
  <c r="N22" i="1"/>
  <c r="N37" i="1" s="1"/>
  <c r="N38" i="1" s="1"/>
  <c r="L17" i="1"/>
  <c r="N36" i="1"/>
  <c r="J30" i="1"/>
  <c r="J36" i="1" s="1"/>
  <c r="J38" i="1" s="1"/>
  <c r="I36" i="1"/>
  <c r="I38" i="1" s="1"/>
  <c r="L18" i="1" l="1"/>
  <c r="N17" i="1"/>
  <c r="N1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<sst xmlns="http://schemas.openxmlformats.org/spreadsheetml/2006/main" count="49" uniqueCount="42">
  <si>
    <t xml:space="preserve">DSCR Program Calculator </t>
  </si>
  <si>
    <t>Date</t>
  </si>
  <si>
    <t>Borrowers Name</t>
  </si>
  <si>
    <t xml:space="preserve">Property Units </t>
  </si>
  <si>
    <t>Loan Number</t>
  </si>
  <si>
    <t>Loan Purpose</t>
  </si>
  <si>
    <t>Property Vacant</t>
  </si>
  <si>
    <t>RENTAL TYPE</t>
  </si>
  <si>
    <t>FICO</t>
  </si>
  <si>
    <t>Property Type</t>
  </si>
  <si>
    <t>Annual Leases</t>
  </si>
  <si>
    <t>Property State</t>
  </si>
  <si>
    <t xml:space="preserve">Prepayment Penalty </t>
  </si>
  <si>
    <t xml:space="preserve">Short-Term Rental </t>
  </si>
  <si>
    <t>PAYMENT</t>
  </si>
  <si>
    <t xml:space="preserve">FULLY AMORITIZING </t>
  </si>
  <si>
    <t>INTEREST ONLY (I/O)</t>
  </si>
  <si>
    <t>I/O @ 120%</t>
  </si>
  <si>
    <t>SHORT TERM RENTALS</t>
  </si>
  <si>
    <t>SHORT TERM I/O</t>
  </si>
  <si>
    <t>Lesser of Purchase Price or Appraised Value</t>
  </si>
  <si>
    <t>Loan Amount</t>
  </si>
  <si>
    <t>LTV</t>
  </si>
  <si>
    <t>Term - Months</t>
  </si>
  <si>
    <t>Number of Payments per Year</t>
  </si>
  <si>
    <t>Rate</t>
  </si>
  <si>
    <t>Qualifying Payment</t>
  </si>
  <si>
    <t>Monthly HOA</t>
  </si>
  <si>
    <t xml:space="preserve">Monthly Taxes/Insurance </t>
  </si>
  <si>
    <t>RENTAL</t>
  </si>
  <si>
    <t xml:space="preserve">Actual Rents per Lease Agreement </t>
  </si>
  <si>
    <t>Unit 1</t>
  </si>
  <si>
    <t>Short Term Rental - 12 Month AVG.</t>
  </si>
  <si>
    <t>Unit 2</t>
  </si>
  <si>
    <t>Unit 3</t>
  </si>
  <si>
    <t>Unit 4</t>
  </si>
  <si>
    <t>Total</t>
  </si>
  <si>
    <t>Market Rents from Appraisal</t>
  </si>
  <si>
    <t xml:space="preserve">Qualifying Rents </t>
  </si>
  <si>
    <t>DSCR</t>
  </si>
  <si>
    <t>DSCR calculations are considered an estimate pending underwriter review</t>
  </si>
  <si>
    <t>NOTES: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</si>
</sst>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09]mmmm\ d\,\ yyyy;@"/>
    <numFmt numFmtId="165" formatCode="&quot;$&quot;#,##0"/>
    <numFmt numFmtId="166" formatCode="0.000%"/>
    <numFmt numFmtId="167" formatCode="&quot;$&quot;#,##0.00"/>
    <numFmt numFmtId="168" formatCode="#,##0.00000_);[Red]\(#,##0.00000\)"/>
    <numFmt numFmtId="169" formatCode="#,##0.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53C96"/>
        <bgColor indexed="64"/>
      </patternFill>
    </fill>
    <fill>
      <patternFill patternType="solid">
        <fgColor rgb="FF231F2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ck">
        <color theme="0" tint="-4.9989318521683403E-2"/>
      </bottom>
      <diagonal/>
    </border>
    <border>
      <left/>
      <right style="thin">
        <color indexed="64"/>
      </right>
      <top style="medium">
        <color theme="0"/>
      </top>
      <bottom style="thick">
        <color theme="0" tint="-4.9989318521683403E-2"/>
      </bottom>
      <diagonal/>
    </border>
    <border>
      <left style="thin">
        <color indexed="64"/>
      </left>
      <right/>
      <top style="medium">
        <color theme="0"/>
      </top>
      <bottom style="thick">
        <color theme="0" tint="-4.9989318521683403E-2"/>
      </bottom>
      <diagonal/>
    </border>
    <border>
      <left/>
      <right/>
      <top style="thick">
        <color theme="0" tint="-4.9989318521683403E-2"/>
      </top>
      <bottom style="thick">
        <color theme="0" tint="-4.9989318521683403E-2"/>
      </bottom>
      <diagonal/>
    </border>
    <border>
      <left/>
      <right style="thin">
        <color indexed="64"/>
      </right>
      <top style="thick">
        <color theme="0" tint="-4.9989318521683403E-2"/>
      </top>
      <bottom style="thick">
        <color theme="0" tint="-4.9989318521683403E-2"/>
      </bottom>
      <diagonal/>
    </border>
    <border>
      <left style="thin">
        <color indexed="64"/>
      </left>
      <right/>
      <top style="thick">
        <color theme="0" tint="-4.9989318521683403E-2"/>
      </top>
      <bottom style="thick">
        <color theme="0" tint="-4.9989318521683403E-2"/>
      </bottom>
      <diagonal/>
    </border>
    <border>
      <left/>
      <right/>
      <top style="thick">
        <color theme="0" tint="-4.9989318521683403E-2"/>
      </top>
      <bottom/>
      <diagonal/>
    </border>
    <border>
      <left/>
      <right/>
      <top/>
      <bottom style="thick">
        <color theme="0" tint="-4.9989318521683403E-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theme="0" tint="-4.9989318521683403E-2"/>
      </top>
      <bottom/>
      <diagonal/>
    </border>
    <border>
      <left style="thin">
        <color indexed="64"/>
      </left>
      <right/>
      <top style="thick">
        <color theme="0" tint="-4.9989318521683403E-2"/>
      </top>
      <bottom/>
      <diagonal/>
    </border>
    <border>
      <left/>
      <right style="thin">
        <color indexed="64"/>
      </right>
      <top/>
      <bottom style="thick">
        <color theme="0" tint="-4.9989318521683403E-2"/>
      </bottom>
      <diagonal/>
    </border>
    <border>
      <left style="thin">
        <color indexed="64"/>
      </left>
      <right/>
      <top/>
      <bottom style="thick">
        <color theme="0" tint="-4.9989318521683403E-2"/>
      </bottom>
      <diagonal/>
    </border>
    <border>
      <left/>
      <right style="thin">
        <color indexed="64"/>
      </right>
      <top/>
      <bottom style="medium">
        <color theme="0"/>
      </bottom>
      <diagonal/>
    </border>
    <border>
      <left style="thin">
        <color indexed="64"/>
      </left>
      <right/>
      <top/>
      <bottom style="medium">
        <color theme="0"/>
      </bottom>
      <diagonal/>
    </border>
    <border>
      <left/>
      <right style="thin">
        <color indexed="64"/>
      </right>
      <top style="thick">
        <color theme="0" tint="-4.9989318521683403E-2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5" fillId="2" borderId="1" xfId="0" applyFont="1" applyFill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horizontal="center"/>
      <protection locked="0" hidden="1"/>
    </xf>
    <xf numFmtId="164" fontId="0" fillId="0" borderId="3" xfId="0" applyNumberFormat="1" applyBorder="1" applyAlignment="1" applyProtection="1">
      <alignment horizontal="center"/>
      <protection locked="0" hidden="1"/>
    </xf>
    <xf numFmtId="0" fontId="0" fillId="0" borderId="2" xfId="0" applyBorder="1" applyAlignment="1" applyProtection="1">
      <alignment horizontal="center"/>
      <protection locked="0" hidden="1"/>
    </xf>
    <xf numFmtId="0" fontId="0" fillId="0" borderId="3" xfId="0" applyBorder="1" applyAlignment="1" applyProtection="1">
      <alignment horizontal="center"/>
      <protection locked="0" hidden="1"/>
    </xf>
    <xf numFmtId="0" fontId="0" fillId="2" borderId="0" xfId="0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0" fillId="3" borderId="2" xfId="0" applyFill="1" applyBorder="1" applyAlignment="1" applyProtection="1">
      <alignment horizontal="center"/>
      <protection locked="0" hidden="1"/>
    </xf>
    <xf numFmtId="0" fontId="0" fillId="3" borderId="3" xfId="0" applyFill="1" applyBorder="1" applyAlignment="1" applyProtection="1">
      <alignment horizontal="center"/>
      <protection locked="0" hidden="1"/>
    </xf>
    <xf numFmtId="0" fontId="0" fillId="2" borderId="4" xfId="0" applyFill="1" applyBorder="1" applyProtection="1">
      <protection hidden="1"/>
    </xf>
    <xf numFmtId="0" fontId="2" fillId="5" borderId="2" xfId="0" applyFont="1" applyFill="1" applyBorder="1" applyAlignment="1" applyProtection="1">
      <alignment horizontal="center"/>
      <protection hidden="1"/>
    </xf>
    <xf numFmtId="0" fontId="2" fillId="5" borderId="5" xfId="0" applyFont="1" applyFill="1" applyBorder="1" applyAlignment="1" applyProtection="1">
      <alignment horizontal="center"/>
      <protection hidden="1"/>
    </xf>
    <xf numFmtId="0" fontId="2" fillId="5" borderId="3" xfId="0" applyFont="1" applyFill="1" applyBorder="1" applyAlignment="1" applyProtection="1">
      <alignment horizontal="center"/>
      <protection hidden="1"/>
    </xf>
    <xf numFmtId="0" fontId="0" fillId="2" borderId="6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8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7" xfId="0" applyFill="1" applyBorder="1" applyAlignment="1" applyProtection="1">
      <alignment horizontal="left"/>
      <protection hidden="1"/>
    </xf>
    <xf numFmtId="0" fontId="0" fillId="2" borderId="0" xfId="0" applyFill="1" applyAlignment="1" applyProtection="1">
      <alignment vertical="top" wrapText="1"/>
      <protection hidden="1"/>
    </xf>
    <xf numFmtId="0" fontId="0" fillId="2" borderId="7" xfId="0" applyFill="1" applyBorder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2" borderId="6" xfId="0" applyFill="1" applyBorder="1" applyAlignment="1" applyProtection="1">
      <alignment horizontal="center"/>
      <protection hidden="1"/>
    </xf>
    <xf numFmtId="0" fontId="0" fillId="2" borderId="4" xfId="0" applyFill="1" applyBorder="1" applyAlignment="1" applyProtection="1">
      <alignment horizontal="center"/>
      <protection hidden="1"/>
    </xf>
    <xf numFmtId="0" fontId="0" fillId="2" borderId="22" xfId="0" applyFill="1" applyBorder="1" applyProtection="1">
      <protection hidden="1"/>
    </xf>
    <xf numFmtId="0" fontId="0" fillId="2" borderId="23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2" fillId="5" borderId="10" xfId="0" applyFont="1" applyFill="1" applyBorder="1" applyProtection="1">
      <protection hidden="1"/>
    </xf>
    <xf numFmtId="0" fontId="2" fillId="5" borderId="11" xfId="0" applyFont="1" applyFill="1" applyBorder="1" applyProtection="1">
      <protection hidden="1"/>
    </xf>
    <xf numFmtId="0" fontId="2" fillId="5" borderId="0" xfId="0" applyFont="1" applyFill="1" applyProtection="1">
      <protection hidden="1"/>
    </xf>
    <xf numFmtId="0" fontId="2" fillId="5" borderId="11" xfId="0" applyFont="1" applyFill="1" applyBorder="1" applyAlignment="1" applyProtection="1">
      <alignment horizontal="center"/>
      <protection hidden="1"/>
    </xf>
    <xf numFmtId="9" fontId="2" fillId="5" borderId="11" xfId="0" applyNumberFormat="1" applyFont="1" applyFill="1" applyBorder="1" applyAlignment="1" applyProtection="1">
      <alignment horizontal="center"/>
      <protection hidden="1"/>
    </xf>
    <xf numFmtId="0" fontId="2" fillId="5" borderId="10" xfId="0" applyFont="1" applyFill="1" applyBorder="1" applyAlignment="1" applyProtection="1">
      <alignment horizontal="center"/>
      <protection hidden="1"/>
    </xf>
    <xf numFmtId="0" fontId="2" fillId="5" borderId="12" xfId="0" applyFont="1" applyFill="1" applyBorder="1" applyAlignment="1" applyProtection="1">
      <alignment horizontal="center"/>
      <protection hidden="1"/>
    </xf>
    <xf numFmtId="0" fontId="2" fillId="5" borderId="13" xfId="0" applyFont="1" applyFill="1" applyBorder="1" applyAlignment="1" applyProtection="1">
      <alignment horizontal="center"/>
      <protection hidden="1"/>
    </xf>
    <xf numFmtId="0" fontId="2" fillId="5" borderId="11" xfId="0" applyFont="1" applyFill="1" applyBorder="1" applyAlignment="1" applyProtection="1">
      <alignment horizontal="center"/>
      <protection hidden="1"/>
    </xf>
    <xf numFmtId="0" fontId="2" fillId="6" borderId="14" xfId="0" applyFont="1" applyFill="1" applyBorder="1" applyProtection="1">
      <protection hidden="1"/>
    </xf>
    <xf numFmtId="0" fontId="2" fillId="6" borderId="0" xfId="0" applyFont="1" applyFill="1" applyAlignment="1" applyProtection="1">
      <alignment horizontal="center"/>
      <protection hidden="1"/>
    </xf>
    <xf numFmtId="0" fontId="2" fillId="6" borderId="15" xfId="0" applyFont="1" applyFill="1" applyBorder="1" applyAlignment="1" applyProtection="1">
      <alignment horizontal="center"/>
      <protection hidden="1"/>
    </xf>
    <xf numFmtId="165" fontId="0" fillId="3" borderId="14" xfId="0" applyNumberFormat="1" applyFill="1" applyBorder="1" applyAlignment="1" applyProtection="1">
      <alignment horizontal="center"/>
      <protection locked="0" hidden="1"/>
    </xf>
    <xf numFmtId="165" fontId="0" fillId="4" borderId="14" xfId="0" applyNumberFormat="1" applyFill="1" applyBorder="1" applyAlignment="1" applyProtection="1">
      <alignment horizontal="center"/>
      <protection hidden="1"/>
    </xf>
    <xf numFmtId="165" fontId="0" fillId="4" borderId="14" xfId="0" applyNumberFormat="1" applyFill="1" applyBorder="1" applyAlignment="1" applyProtection="1">
      <alignment horizontal="center"/>
      <protection hidden="1"/>
    </xf>
    <xf numFmtId="165" fontId="0" fillId="4" borderId="15" xfId="0" applyNumberFormat="1" applyFill="1" applyBorder="1" applyAlignment="1" applyProtection="1">
      <alignment horizontal="center"/>
      <protection hidden="1"/>
    </xf>
    <xf numFmtId="165" fontId="0" fillId="4" borderId="16" xfId="0" applyNumberFormat="1" applyFill="1" applyBorder="1" applyAlignment="1" applyProtection="1">
      <alignment horizontal="center"/>
      <protection hidden="1"/>
    </xf>
    <xf numFmtId="0" fontId="2" fillId="6" borderId="17" xfId="0" applyFont="1" applyFill="1" applyBorder="1" applyProtection="1">
      <protection hidden="1"/>
    </xf>
    <xf numFmtId="0" fontId="2" fillId="6" borderId="18" xfId="0" applyFont="1" applyFill="1" applyBorder="1" applyProtection="1">
      <protection hidden="1"/>
    </xf>
    <xf numFmtId="165" fontId="0" fillId="0" borderId="17" xfId="0" applyNumberFormat="1" applyBorder="1" applyAlignment="1" applyProtection="1">
      <alignment horizontal="center"/>
      <protection locked="0" hidden="1"/>
    </xf>
    <xf numFmtId="165" fontId="0" fillId="4" borderId="17" xfId="0" applyNumberFormat="1" applyFill="1" applyBorder="1" applyAlignment="1" applyProtection="1">
      <alignment horizontal="center"/>
      <protection hidden="1"/>
    </xf>
    <xf numFmtId="165" fontId="0" fillId="4" borderId="17" xfId="0" applyNumberFormat="1" applyFill="1" applyBorder="1" applyAlignment="1" applyProtection="1">
      <alignment horizontal="center"/>
      <protection hidden="1"/>
    </xf>
    <xf numFmtId="165" fontId="0" fillId="4" borderId="18" xfId="0" applyNumberFormat="1" applyFill="1" applyBorder="1" applyAlignment="1" applyProtection="1">
      <alignment horizontal="center"/>
      <protection hidden="1"/>
    </xf>
    <xf numFmtId="165" fontId="0" fillId="4" borderId="19" xfId="0" applyNumberFormat="1" applyFill="1" applyBorder="1" applyAlignment="1" applyProtection="1">
      <alignment horizontal="center"/>
      <protection hidden="1"/>
    </xf>
    <xf numFmtId="9" fontId="3" fillId="4" borderId="17" xfId="1" applyFont="1" applyFill="1" applyBorder="1" applyAlignment="1" applyProtection="1">
      <alignment horizontal="center"/>
      <protection hidden="1"/>
    </xf>
    <xf numFmtId="9" fontId="3" fillId="4" borderId="17" xfId="1" applyFont="1" applyFill="1" applyBorder="1" applyAlignment="1" applyProtection="1">
      <alignment horizontal="center"/>
      <protection hidden="1"/>
    </xf>
    <xf numFmtId="9" fontId="3" fillId="4" borderId="18" xfId="1" applyFont="1" applyFill="1" applyBorder="1" applyAlignment="1" applyProtection="1">
      <alignment horizontal="center"/>
      <protection hidden="1"/>
    </xf>
    <xf numFmtId="9" fontId="3" fillId="4" borderId="19" xfId="1" applyFont="1" applyFill="1" applyBorder="1" applyAlignment="1" applyProtection="1">
      <alignment horizontal="center"/>
      <protection hidden="1"/>
    </xf>
    <xf numFmtId="3" fontId="0" fillId="0" borderId="17" xfId="0" applyNumberFormat="1" applyBorder="1" applyAlignment="1" applyProtection="1">
      <alignment horizontal="center"/>
      <protection locked="0" hidden="1"/>
    </xf>
    <xf numFmtId="3" fontId="0" fillId="4" borderId="17" xfId="0" applyNumberFormat="1" applyFill="1" applyBorder="1" applyAlignment="1" applyProtection="1">
      <alignment horizontal="center"/>
      <protection hidden="1"/>
    </xf>
    <xf numFmtId="3" fontId="0" fillId="4" borderId="17" xfId="0" applyNumberFormat="1" applyFill="1" applyBorder="1" applyAlignment="1" applyProtection="1">
      <alignment horizontal="center"/>
      <protection hidden="1"/>
    </xf>
    <xf numFmtId="3" fontId="0" fillId="4" borderId="18" xfId="0" applyNumberFormat="1" applyFill="1" applyBorder="1" applyAlignment="1" applyProtection="1">
      <alignment horizontal="center"/>
      <protection hidden="1"/>
    </xf>
    <xf numFmtId="3" fontId="0" fillId="4" borderId="19" xfId="0" applyNumberFormat="1" applyFill="1" applyBorder="1" applyAlignment="1" applyProtection="1">
      <alignment horizontal="center"/>
      <protection hidden="1"/>
    </xf>
    <xf numFmtId="1" fontId="1" fillId="4" borderId="17" xfId="1" applyNumberFormat="1" applyFont="1" applyFill="1" applyBorder="1" applyAlignment="1" applyProtection="1">
      <alignment horizontal="center"/>
      <protection hidden="1"/>
    </xf>
    <xf numFmtId="1" fontId="1" fillId="4" borderId="0" xfId="1" applyNumberFormat="1" applyFont="1" applyFill="1" applyBorder="1" applyAlignment="1" applyProtection="1">
      <alignment horizontal="center"/>
      <protection hidden="1"/>
    </xf>
    <xf numFmtId="1" fontId="1" fillId="4" borderId="18" xfId="1" applyNumberFormat="1" applyFont="1" applyFill="1" applyBorder="1" applyAlignment="1" applyProtection="1">
      <alignment horizontal="center"/>
      <protection hidden="1"/>
    </xf>
    <xf numFmtId="1" fontId="1" fillId="4" borderId="19" xfId="1" applyNumberFormat="1" applyFont="1" applyFill="1" applyBorder="1" applyAlignment="1" applyProtection="1">
      <alignment horizontal="center"/>
      <protection hidden="1"/>
    </xf>
    <xf numFmtId="166" fontId="0" fillId="0" borderId="17" xfId="0" applyNumberFormat="1" applyBorder="1" applyAlignment="1" applyProtection="1">
      <alignment horizontal="center"/>
      <protection locked="0" hidden="1"/>
    </xf>
    <xf numFmtId="166" fontId="0" fillId="4" borderId="17" xfId="0" applyNumberFormat="1" applyFill="1" applyBorder="1" applyAlignment="1" applyProtection="1">
      <alignment horizontal="center"/>
      <protection hidden="1"/>
    </xf>
    <xf numFmtId="166" fontId="0" fillId="4" borderId="17" xfId="0" applyNumberFormat="1" applyFill="1" applyBorder="1" applyAlignment="1" applyProtection="1">
      <alignment horizontal="center"/>
      <protection hidden="1"/>
    </xf>
    <xf numFmtId="166" fontId="0" fillId="4" borderId="18" xfId="0" applyNumberFormat="1" applyFill="1" applyBorder="1" applyAlignment="1" applyProtection="1">
      <alignment horizontal="center"/>
      <protection hidden="1"/>
    </xf>
    <xf numFmtId="166" fontId="0" fillId="4" borderId="19" xfId="0" applyNumberFormat="1" applyFill="1" applyBorder="1" applyAlignment="1" applyProtection="1">
      <alignment horizontal="center"/>
      <protection hidden="1"/>
    </xf>
    <xf numFmtId="167" fontId="3" fillId="4" borderId="17" xfId="0" applyNumberFormat="1" applyFont="1" applyFill="1" applyBorder="1" applyAlignment="1" applyProtection="1">
      <alignment horizontal="center"/>
      <protection hidden="1"/>
    </xf>
    <xf numFmtId="167" fontId="3" fillId="4" borderId="0" xfId="0" applyNumberFormat="1" applyFont="1" applyFill="1" applyAlignment="1" applyProtection="1">
      <alignment horizontal="center"/>
      <protection hidden="1"/>
    </xf>
    <xf numFmtId="167" fontId="3" fillId="4" borderId="18" xfId="0" applyNumberFormat="1" applyFont="1" applyFill="1" applyBorder="1" applyAlignment="1" applyProtection="1">
      <alignment horizontal="center"/>
      <protection hidden="1"/>
    </xf>
    <xf numFmtId="167" fontId="3" fillId="4" borderId="19" xfId="0" applyNumberFormat="1" applyFont="1" applyFill="1" applyBorder="1" applyAlignment="1" applyProtection="1">
      <alignment horizontal="center"/>
      <protection hidden="1"/>
    </xf>
    <xf numFmtId="167" fontId="0" fillId="0" borderId="17" xfId="0" applyNumberFormat="1" applyBorder="1" applyAlignment="1" applyProtection="1">
      <alignment horizontal="center"/>
      <protection locked="0" hidden="1"/>
    </xf>
    <xf numFmtId="167" fontId="0" fillId="4" borderId="17" xfId="0" applyNumberFormat="1" applyFill="1" applyBorder="1" applyAlignment="1" applyProtection="1">
      <alignment horizontal="center"/>
      <protection hidden="1"/>
    </xf>
    <xf numFmtId="167" fontId="0" fillId="4" borderId="17" xfId="0" applyNumberFormat="1" applyFill="1" applyBorder="1" applyAlignment="1" applyProtection="1">
      <alignment horizontal="center"/>
      <protection hidden="1"/>
    </xf>
    <xf numFmtId="167" fontId="0" fillId="4" borderId="18" xfId="0" applyNumberFormat="1" applyFill="1" applyBorder="1" applyAlignment="1" applyProtection="1">
      <alignment horizontal="center"/>
      <protection hidden="1"/>
    </xf>
    <xf numFmtId="167" fontId="0" fillId="4" borderId="19" xfId="0" applyNumberFormat="1" applyFill="1" applyBorder="1" applyAlignment="1" applyProtection="1">
      <alignment horizontal="center"/>
      <protection hidden="1"/>
    </xf>
    <xf numFmtId="0" fontId="2" fillId="6" borderId="20" xfId="0" applyFont="1" applyFill="1" applyBorder="1" applyProtection="1">
      <protection hidden="1"/>
    </xf>
    <xf numFmtId="0" fontId="2" fillId="6" borderId="30" xfId="0" applyFont="1" applyFill="1" applyBorder="1" applyProtection="1">
      <protection hidden="1"/>
    </xf>
    <xf numFmtId="167" fontId="0" fillId="0" borderId="20" xfId="0" applyNumberFormat="1" applyBorder="1" applyAlignment="1" applyProtection="1">
      <alignment horizontal="center"/>
      <protection locked="0" hidden="1"/>
    </xf>
    <xf numFmtId="167" fontId="0" fillId="4" borderId="20" xfId="0" applyNumberFormat="1" applyFill="1" applyBorder="1" applyAlignment="1" applyProtection="1">
      <alignment horizontal="center"/>
      <protection hidden="1"/>
    </xf>
    <xf numFmtId="167" fontId="0" fillId="4" borderId="20" xfId="0" applyNumberFormat="1" applyFill="1" applyBorder="1" applyAlignment="1" applyProtection="1">
      <alignment horizontal="center"/>
      <protection hidden="1"/>
    </xf>
    <xf numFmtId="167" fontId="0" fillId="4" borderId="24" xfId="0" applyNumberFormat="1" applyFill="1" applyBorder="1" applyAlignment="1" applyProtection="1">
      <alignment horizontal="center"/>
      <protection hidden="1"/>
    </xf>
    <xf numFmtId="167" fontId="0" fillId="4" borderId="25" xfId="0" applyNumberFormat="1" applyFill="1" applyBorder="1" applyAlignment="1" applyProtection="1">
      <alignment horizontal="center"/>
      <protection hidden="1"/>
    </xf>
    <xf numFmtId="0" fontId="2" fillId="5" borderId="2" xfId="0" applyFont="1" applyFill="1" applyBorder="1" applyProtection="1">
      <protection hidden="1"/>
    </xf>
    <xf numFmtId="0" fontId="2" fillId="5" borderId="5" xfId="0" applyFont="1" applyFill="1" applyBorder="1" applyProtection="1">
      <protection hidden="1"/>
    </xf>
    <xf numFmtId="0" fontId="0" fillId="5" borderId="5" xfId="0" applyFill="1" applyBorder="1" applyAlignment="1" applyProtection="1">
      <alignment horizontal="center"/>
      <protection hidden="1"/>
    </xf>
    <xf numFmtId="0" fontId="0" fillId="5" borderId="5" xfId="0" applyFill="1" applyBorder="1" applyAlignment="1" applyProtection="1">
      <alignment horizontal="center"/>
      <protection hidden="1"/>
    </xf>
    <xf numFmtId="0" fontId="0" fillId="5" borderId="3" xfId="0" applyFill="1" applyBorder="1" applyAlignment="1" applyProtection="1">
      <alignment horizontal="center"/>
      <protection hidden="1"/>
    </xf>
    <xf numFmtId="0" fontId="2" fillId="6" borderId="21" xfId="0" applyFont="1" applyFill="1" applyBorder="1" applyProtection="1">
      <protection hidden="1"/>
    </xf>
    <xf numFmtId="0" fontId="2" fillId="6" borderId="21" xfId="0" applyFont="1" applyFill="1" applyBorder="1" applyAlignment="1" applyProtection="1">
      <alignment horizontal="right"/>
      <protection hidden="1"/>
    </xf>
    <xf numFmtId="167" fontId="0" fillId="0" borderId="21" xfId="0" applyNumberFormat="1" applyBorder="1" applyAlignment="1" applyProtection="1">
      <alignment horizontal="center"/>
      <protection locked="0" hidden="1"/>
    </xf>
    <xf numFmtId="167" fontId="0" fillId="4" borderId="21" xfId="0" applyNumberFormat="1" applyFill="1" applyBorder="1" applyAlignment="1" applyProtection="1">
      <alignment horizontal="center"/>
      <protection hidden="1"/>
    </xf>
    <xf numFmtId="167" fontId="0" fillId="4" borderId="0" xfId="0" applyNumberFormat="1" applyFill="1" applyAlignment="1" applyProtection="1">
      <alignment horizontal="center"/>
      <protection hidden="1"/>
    </xf>
    <xf numFmtId="167" fontId="0" fillId="4" borderId="26" xfId="0" applyNumberFormat="1" applyFill="1" applyBorder="1" applyAlignment="1" applyProtection="1">
      <alignment horizontal="center"/>
      <protection hidden="1"/>
    </xf>
    <xf numFmtId="167" fontId="0" fillId="4" borderId="27" xfId="0" applyNumberFormat="1" applyFill="1" applyBorder="1" applyAlignment="1" applyProtection="1">
      <alignment horizontal="center"/>
      <protection hidden="1"/>
    </xf>
    <xf numFmtId="0" fontId="2" fillId="6" borderId="17" xfId="0" applyFont="1" applyFill="1" applyBorder="1" applyAlignment="1" applyProtection="1">
      <alignment horizontal="right"/>
      <protection hidden="1"/>
    </xf>
    <xf numFmtId="0" fontId="2" fillId="6" borderId="20" xfId="0" applyFont="1" applyFill="1" applyBorder="1" applyAlignment="1" applyProtection="1">
      <alignment horizontal="right"/>
      <protection hidden="1"/>
    </xf>
    <xf numFmtId="0" fontId="4" fillId="5" borderId="2" xfId="0" applyFont="1" applyFill="1" applyBorder="1" applyProtection="1">
      <protection hidden="1"/>
    </xf>
    <xf numFmtId="0" fontId="4" fillId="5" borderId="5" xfId="0" applyFont="1" applyFill="1" applyBorder="1" applyProtection="1">
      <protection hidden="1"/>
    </xf>
    <xf numFmtId="0" fontId="2" fillId="5" borderId="5" xfId="0" applyFont="1" applyFill="1" applyBorder="1" applyAlignment="1" applyProtection="1">
      <alignment horizontal="center"/>
      <protection hidden="1"/>
    </xf>
    <xf numFmtId="167" fontId="2" fillId="5" borderId="5" xfId="0" applyNumberFormat="1" applyFont="1" applyFill="1" applyBorder="1" applyAlignment="1" applyProtection="1">
      <alignment horizontal="center"/>
      <protection hidden="1"/>
    </xf>
    <xf numFmtId="167" fontId="2" fillId="5" borderId="5" xfId="0" applyNumberFormat="1" applyFont="1" applyFill="1" applyBorder="1" applyAlignment="1" applyProtection="1">
      <alignment horizontal="center"/>
      <protection hidden="1"/>
    </xf>
    <xf numFmtId="167" fontId="2" fillId="5" borderId="3" xfId="0" applyNumberFormat="1" applyFont="1" applyFill="1" applyBorder="1" applyAlignment="1" applyProtection="1">
      <alignment horizontal="center"/>
      <protection hidden="1"/>
    </xf>
    <xf numFmtId="167" fontId="2" fillId="5" borderId="2" xfId="0" applyNumberFormat="1" applyFont="1" applyFill="1" applyBorder="1" applyAlignment="1" applyProtection="1">
      <alignment horizontal="center"/>
      <protection hidden="1"/>
    </xf>
    <xf numFmtId="167" fontId="2" fillId="5" borderId="3" xfId="0" applyNumberFormat="1" applyFont="1" applyFill="1" applyBorder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167" fontId="3" fillId="4" borderId="0" xfId="0" applyNumberFormat="1" applyFont="1" applyFill="1" applyAlignment="1" applyProtection="1">
      <alignment horizontal="center"/>
      <protection hidden="1"/>
    </xf>
    <xf numFmtId="167" fontId="3" fillId="4" borderId="6" xfId="0" applyNumberFormat="1" applyFont="1" applyFill="1" applyBorder="1" applyAlignment="1" applyProtection="1">
      <alignment horizontal="center"/>
      <protection hidden="1"/>
    </xf>
    <xf numFmtId="167" fontId="3" fillId="4" borderId="7" xfId="0" applyNumberFormat="1" applyFont="1" applyFill="1" applyBorder="1" applyAlignment="1" applyProtection="1">
      <alignment horizontal="center"/>
      <protection hidden="1"/>
    </xf>
    <xf numFmtId="0" fontId="2" fillId="5" borderId="2" xfId="0" applyFont="1" applyFill="1" applyBorder="1" applyAlignment="1" applyProtection="1">
      <alignment horizontal="left"/>
      <protection hidden="1"/>
    </xf>
    <xf numFmtId="0" fontId="0" fillId="5" borderId="5" xfId="0" applyFill="1" applyBorder="1" applyProtection="1">
      <protection hidden="1"/>
    </xf>
    <xf numFmtId="0" fontId="2" fillId="5" borderId="9" xfId="0" applyFont="1" applyFill="1" applyBorder="1" applyProtection="1">
      <protection hidden="1"/>
    </xf>
    <xf numFmtId="4" fontId="7" fillId="5" borderId="9" xfId="0" applyNumberFormat="1" applyFont="1" applyFill="1" applyBorder="1" applyAlignment="1" applyProtection="1">
      <alignment horizontal="center"/>
      <protection hidden="1"/>
    </xf>
    <xf numFmtId="0" fontId="2" fillId="5" borderId="21" xfId="0" applyFont="1" applyFill="1" applyBorder="1" applyAlignment="1" applyProtection="1">
      <alignment horizontal="center"/>
      <protection hidden="1"/>
    </xf>
    <xf numFmtId="168" fontId="7" fillId="5" borderId="9" xfId="0" applyNumberFormat="1" applyFont="1" applyFill="1" applyBorder="1" applyAlignment="1" applyProtection="1">
      <alignment horizontal="center"/>
      <protection hidden="1"/>
    </xf>
    <xf numFmtId="169" fontId="7" fillId="5" borderId="9" xfId="0" applyNumberFormat="1" applyFont="1" applyFill="1" applyBorder="1" applyAlignment="1" applyProtection="1">
      <alignment horizontal="center"/>
      <protection hidden="1"/>
    </xf>
    <xf numFmtId="169" fontId="7" fillId="5" borderId="9" xfId="0" applyNumberFormat="1" applyFont="1" applyFill="1" applyBorder="1" applyAlignment="1" applyProtection="1">
      <alignment horizontal="center"/>
      <protection hidden="1"/>
    </xf>
    <xf numFmtId="169" fontId="7" fillId="5" borderId="28" xfId="0" applyNumberFormat="1" applyFont="1" applyFill="1" applyBorder="1" applyAlignment="1" applyProtection="1">
      <alignment horizontal="center"/>
      <protection hidden="1"/>
    </xf>
    <xf numFmtId="169" fontId="7" fillId="5" borderId="29" xfId="0" applyNumberFormat="1" applyFont="1" applyFill="1" applyBorder="1" applyAlignment="1" applyProtection="1">
      <alignment horizontal="center"/>
      <protection hidden="1"/>
    </xf>
    <xf numFmtId="0" fontId="0" fillId="2" borderId="10" xfId="0" applyFill="1" applyBorder="1" applyProtection="1"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Alignment="1" applyProtection="1">
      <alignment horizontal="center" vertical="top" wrapText="1"/>
      <protection locked="0" hidden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553C96"/>
      <color rgb="FF231F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22427</xdr:rowOff>
    </xdr:from>
    <xdr:to>
      <xdr:col>3</xdr:col>
      <xdr:colOff>723901</xdr:colOff>
      <xdr:row>3</xdr:row>
      <xdr:rowOff>174694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8227E12-B773-369D-B35D-E3BDAC514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212927"/>
          <a:ext cx="3867150" cy="819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5982F-FE0F-45B7-97CC-680B9B208378}">
  <dimension ref="A1:O50"/>
  <sheetViews>
    <sheetView tabSelected="1" workbookViewId="0">
      <selection activeCell="E18" sqref="E18:F18"/>
    </sheetView>
  </sheetViews>
  <sheetFormatPr defaultRowHeight="15" x14ac:dyDescent="0.25"/>
  <cols>
    <col min="1" max="1" width="9.140625" style="2"/>
    <col min="2" max="2" width="16.140625" style="2" customWidth="1"/>
    <col min="3" max="3" width="31.5703125" style="2" customWidth="1"/>
    <col min="4" max="4" width="12.7109375" style="2" customWidth="1"/>
    <col min="5" max="8" width="11.85546875" style="2" customWidth="1"/>
    <col min="9" max="9" width="23.140625" style="2" customWidth="1"/>
    <col min="10" max="13" width="11.85546875" style="2" customWidth="1"/>
    <col min="14" max="14" width="23.140625" style="2" customWidth="1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6.25" x14ac:dyDescent="0.25">
      <c r="A2" s="1"/>
      <c r="B2" s="1"/>
      <c r="C2" s="1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spans="1:15" ht="26.25" x14ac:dyDescent="0.25">
      <c r="A3" s="1"/>
      <c r="B3" s="1"/>
      <c r="C3" s="1"/>
      <c r="D3" s="4"/>
      <c r="E3" s="4"/>
      <c r="F3" s="4"/>
      <c r="G3" s="4"/>
      <c r="H3" s="4"/>
      <c r="I3" s="4"/>
      <c r="J3" s="4"/>
      <c r="K3" s="4"/>
      <c r="L3" s="4"/>
      <c r="M3" s="4"/>
      <c r="N3" s="1"/>
      <c r="O3" s="1"/>
    </row>
    <row r="4" spans="1:15" ht="26.25" x14ac:dyDescent="0.25">
      <c r="A4" s="1"/>
      <c r="B4" s="1"/>
      <c r="C4" s="1"/>
      <c r="D4" s="1"/>
      <c r="E4" s="4"/>
      <c r="F4" s="4"/>
      <c r="G4" s="4"/>
      <c r="H4" s="4"/>
      <c r="I4" s="4"/>
      <c r="J4" s="4"/>
      <c r="K4" s="4"/>
      <c r="L4" s="4"/>
      <c r="M4" s="4"/>
      <c r="N4" s="1"/>
      <c r="O4" s="1"/>
    </row>
    <row r="5" spans="1:15" ht="26.25" x14ac:dyDescent="0.25">
      <c r="A5" s="1"/>
      <c r="B5" s="1"/>
      <c r="C5" s="1"/>
      <c r="D5" s="1"/>
      <c r="E5" s="4"/>
      <c r="F5" s="4"/>
      <c r="G5" s="4"/>
      <c r="H5" s="5"/>
      <c r="I5" s="4"/>
      <c r="J5" s="4"/>
      <c r="K5" s="4"/>
      <c r="L5" s="4"/>
      <c r="M5" s="4"/>
      <c r="N5" s="1"/>
      <c r="O5" s="1"/>
    </row>
    <row r="6" spans="1:15" x14ac:dyDescent="0.25">
      <c r="A6" s="1"/>
      <c r="B6" s="1" t="s">
        <v>1</v>
      </c>
      <c r="C6" s="6"/>
      <c r="D6" s="7"/>
      <c r="E6" s="1"/>
      <c r="F6" s="1" t="s">
        <v>2</v>
      </c>
      <c r="G6" s="1"/>
      <c r="H6" s="8"/>
      <c r="I6" s="9"/>
      <c r="J6" s="10"/>
      <c r="K6" s="11" t="s">
        <v>3</v>
      </c>
      <c r="L6" s="11"/>
      <c r="M6" s="12"/>
      <c r="N6" s="13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1"/>
      <c r="L7" s="11"/>
      <c r="M7" s="11"/>
      <c r="N7" s="1"/>
      <c r="O7" s="1"/>
    </row>
    <row r="8" spans="1:15" x14ac:dyDescent="0.25">
      <c r="A8" s="1"/>
      <c r="B8" s="1" t="s">
        <v>4</v>
      </c>
      <c r="C8" s="8"/>
      <c r="D8" s="9"/>
      <c r="E8" s="1"/>
      <c r="F8" s="1" t="s">
        <v>5</v>
      </c>
      <c r="G8" s="1"/>
      <c r="H8" s="8"/>
      <c r="I8" s="9"/>
      <c r="J8" s="10"/>
      <c r="K8" s="11" t="s">
        <v>6</v>
      </c>
      <c r="L8" s="11"/>
      <c r="M8" s="12"/>
      <c r="N8" s="13"/>
      <c r="O8" s="1"/>
    </row>
    <row r="9" spans="1:15" x14ac:dyDescent="0.25">
      <c r="A9" s="1"/>
      <c r="B9" s="1"/>
      <c r="C9" s="1"/>
      <c r="D9" s="1"/>
      <c r="E9" s="1"/>
      <c r="F9" s="1"/>
      <c r="G9" s="1"/>
      <c r="H9" s="14"/>
      <c r="I9" s="14"/>
      <c r="J9" s="1"/>
      <c r="K9" s="15" t="s">
        <v>7</v>
      </c>
      <c r="L9" s="16"/>
      <c r="M9" s="16"/>
      <c r="N9" s="17"/>
      <c r="O9" s="1"/>
    </row>
    <row r="10" spans="1:15" ht="15" customHeight="1" x14ac:dyDescent="0.25">
      <c r="A10" s="1"/>
      <c r="B10" s="1" t="s">
        <v>8</v>
      </c>
      <c r="C10" s="8"/>
      <c r="D10" s="9"/>
      <c r="E10" s="1"/>
      <c r="F10" s="1" t="s">
        <v>9</v>
      </c>
      <c r="G10" s="18"/>
      <c r="H10" s="8"/>
      <c r="I10" s="9"/>
      <c r="J10" s="10"/>
      <c r="K10" s="19"/>
      <c r="L10" s="20"/>
      <c r="M10" s="20"/>
      <c r="N10" s="2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22"/>
      <c r="I11" s="22"/>
      <c r="J11" s="1"/>
      <c r="K11" s="23" t="s">
        <v>10</v>
      </c>
      <c r="L11" s="24"/>
      <c r="M11" s="12"/>
      <c r="N11" s="13"/>
      <c r="O11" s="1"/>
    </row>
    <row r="12" spans="1:15" x14ac:dyDescent="0.25">
      <c r="A12" s="1"/>
      <c r="B12" s="1" t="s">
        <v>11</v>
      </c>
      <c r="C12" s="8"/>
      <c r="D12" s="9"/>
      <c r="E12" s="1"/>
      <c r="F12" s="1" t="s">
        <v>12</v>
      </c>
      <c r="G12" s="1"/>
      <c r="H12" s="8"/>
      <c r="I12" s="9"/>
      <c r="J12" s="25"/>
      <c r="K12" s="19"/>
      <c r="L12" s="1"/>
      <c r="M12" s="26"/>
      <c r="N12" s="27"/>
      <c r="O12" s="1"/>
    </row>
    <row r="13" spans="1:15" x14ac:dyDescent="0.25">
      <c r="A13" s="1"/>
      <c r="B13" s="1"/>
      <c r="C13" s="10"/>
      <c r="D13" s="10"/>
      <c r="E13" s="1"/>
      <c r="F13" s="1"/>
      <c r="G13" s="1"/>
      <c r="H13" s="28"/>
      <c r="I13" s="10"/>
      <c r="J13" s="10"/>
      <c r="K13" s="29" t="s">
        <v>13</v>
      </c>
      <c r="L13" s="30"/>
      <c r="M13" s="12"/>
      <c r="N13" s="13"/>
      <c r="O13" s="1"/>
    </row>
    <row r="14" spans="1:15" ht="15.75" thickBot="1" x14ac:dyDescent="0.3">
      <c r="A14" s="1"/>
      <c r="B14" s="1"/>
      <c r="C14" s="1"/>
      <c r="D14" s="31"/>
      <c r="E14" s="1"/>
      <c r="F14" s="1"/>
      <c r="G14" s="1"/>
      <c r="H14" s="31"/>
      <c r="I14" s="31"/>
      <c r="J14" s="31"/>
      <c r="K14" s="31"/>
      <c r="L14" s="31"/>
      <c r="M14" s="31"/>
      <c r="N14" s="31"/>
      <c r="O14" s="1"/>
    </row>
    <row r="15" spans="1:15" ht="15.75" thickBot="1" x14ac:dyDescent="0.3">
      <c r="A15" s="1"/>
      <c r="B15" s="32" t="s">
        <v>14</v>
      </c>
      <c r="C15" s="33"/>
      <c r="D15" s="34"/>
      <c r="E15" s="35" t="s">
        <v>15</v>
      </c>
      <c r="F15" s="35"/>
      <c r="G15" s="36">
        <v>1.2</v>
      </c>
      <c r="H15" s="36"/>
      <c r="I15" s="37" t="s">
        <v>16</v>
      </c>
      <c r="J15" s="35" t="s">
        <v>17</v>
      </c>
      <c r="K15" s="38"/>
      <c r="L15" s="39" t="s">
        <v>18</v>
      </c>
      <c r="M15" s="35"/>
      <c r="N15" s="40" t="s">
        <v>19</v>
      </c>
      <c r="O15" s="1"/>
    </row>
    <row r="16" spans="1:15" ht="15.75" thickBot="1" x14ac:dyDescent="0.3">
      <c r="A16" s="1"/>
      <c r="B16" s="41" t="s">
        <v>20</v>
      </c>
      <c r="C16" s="42"/>
      <c r="D16" s="43"/>
      <c r="E16" s="44">
        <v>164000</v>
      </c>
      <c r="F16" s="44"/>
      <c r="G16" s="45">
        <f>E16</f>
        <v>164000</v>
      </c>
      <c r="H16" s="45"/>
      <c r="I16" s="46">
        <f>G16</f>
        <v>164000</v>
      </c>
      <c r="J16" s="45">
        <f>I16</f>
        <v>164000</v>
      </c>
      <c r="K16" s="47"/>
      <c r="L16" s="48">
        <f>J16</f>
        <v>164000</v>
      </c>
      <c r="M16" s="45"/>
      <c r="N16" s="46">
        <f>L16</f>
        <v>164000</v>
      </c>
      <c r="O16" s="1"/>
    </row>
    <row r="17" spans="1:15" ht="16.5" thickTop="1" thickBot="1" x14ac:dyDescent="0.3">
      <c r="A17" s="1"/>
      <c r="B17" s="49" t="s">
        <v>21</v>
      </c>
      <c r="C17" s="49"/>
      <c r="D17" s="50"/>
      <c r="E17" s="51"/>
      <c r="F17" s="51"/>
      <c r="G17" s="52"/>
      <c r="H17" s="52"/>
      <c r="I17" s="53">
        <f>G17</f>
        <v>0</v>
      </c>
      <c r="J17" s="52">
        <f>I17</f>
        <v>0</v>
      </c>
      <c r="K17" s="54"/>
      <c r="L17" s="55">
        <f>J17</f>
        <v>0</v>
      </c>
      <c r="M17" s="52"/>
      <c r="N17" s="53">
        <f>L17</f>
        <v>0</v>
      </c>
      <c r="O17" s="1"/>
    </row>
    <row r="18" spans="1:15" ht="16.5" thickTop="1" thickBot="1" x14ac:dyDescent="0.3">
      <c r="A18" s="1"/>
      <c r="B18" s="49" t="s">
        <v>22</v>
      </c>
      <c r="C18" s="49"/>
      <c r="D18" s="50"/>
      <c r="E18" s="56">
        <f>E17/E16</f>
        <v>0</v>
      </c>
      <c r="F18" s="56"/>
      <c r="G18" s="56">
        <f t="shared" ref="G18:N18" si="0">G17/G16</f>
        <v>0</v>
      </c>
      <c r="H18" s="56"/>
      <c r="I18" s="57">
        <f t="shared" si="0"/>
        <v>0</v>
      </c>
      <c r="J18" s="56">
        <f>J17/J16</f>
        <v>0</v>
      </c>
      <c r="K18" s="58"/>
      <c r="L18" s="59">
        <f>L17/L16</f>
        <v>0</v>
      </c>
      <c r="M18" s="56"/>
      <c r="N18" s="57">
        <f t="shared" si="0"/>
        <v>0</v>
      </c>
      <c r="O18" s="1"/>
    </row>
    <row r="19" spans="1:15" ht="16.5" thickTop="1" thickBot="1" x14ac:dyDescent="0.3">
      <c r="A19" s="1"/>
      <c r="B19" s="49" t="s">
        <v>23</v>
      </c>
      <c r="C19" s="49"/>
      <c r="D19" s="50"/>
      <c r="E19" s="60">
        <v>360</v>
      </c>
      <c r="F19" s="60"/>
      <c r="G19" s="61">
        <f>E19</f>
        <v>360</v>
      </c>
      <c r="H19" s="61"/>
      <c r="I19" s="62">
        <f>G19</f>
        <v>360</v>
      </c>
      <c r="J19" s="61">
        <f>I19</f>
        <v>360</v>
      </c>
      <c r="K19" s="63"/>
      <c r="L19" s="64">
        <f>J19</f>
        <v>360</v>
      </c>
      <c r="M19" s="61"/>
      <c r="N19" s="62">
        <f>L19</f>
        <v>360</v>
      </c>
      <c r="O19" s="1"/>
    </row>
    <row r="20" spans="1:15" ht="16.5" thickTop="1" thickBot="1" x14ac:dyDescent="0.3">
      <c r="A20" s="1"/>
      <c r="B20" s="49" t="s">
        <v>24</v>
      </c>
      <c r="C20" s="49"/>
      <c r="D20" s="50"/>
      <c r="E20" s="65">
        <v>12</v>
      </c>
      <c r="F20" s="65"/>
      <c r="G20" s="65">
        <v>12</v>
      </c>
      <c r="H20" s="65"/>
      <c r="I20" s="66">
        <v>12</v>
      </c>
      <c r="J20" s="65">
        <v>12</v>
      </c>
      <c r="K20" s="67"/>
      <c r="L20" s="68">
        <v>12</v>
      </c>
      <c r="M20" s="65"/>
      <c r="N20" s="66">
        <v>12</v>
      </c>
      <c r="O20" s="1"/>
    </row>
    <row r="21" spans="1:15" ht="16.5" thickTop="1" thickBot="1" x14ac:dyDescent="0.3">
      <c r="A21" s="1"/>
      <c r="B21" s="49" t="s">
        <v>25</v>
      </c>
      <c r="C21" s="49"/>
      <c r="D21" s="50"/>
      <c r="E21" s="69">
        <v>7.8750000000000001E-2</v>
      </c>
      <c r="F21" s="69"/>
      <c r="G21" s="70">
        <f>E21</f>
        <v>7.8750000000000001E-2</v>
      </c>
      <c r="H21" s="70"/>
      <c r="I21" s="71">
        <f>G21</f>
        <v>7.8750000000000001E-2</v>
      </c>
      <c r="J21" s="70">
        <f>I21</f>
        <v>7.8750000000000001E-2</v>
      </c>
      <c r="K21" s="72"/>
      <c r="L21" s="73">
        <f>J21</f>
        <v>7.8750000000000001E-2</v>
      </c>
      <c r="M21" s="70"/>
      <c r="N21" s="71">
        <f>L21</f>
        <v>7.8750000000000001E-2</v>
      </c>
      <c r="O21" s="1"/>
    </row>
    <row r="22" spans="1:15" ht="16.5" thickTop="1" thickBot="1" x14ac:dyDescent="0.3">
      <c r="A22" s="1"/>
      <c r="B22" s="49" t="s">
        <v>26</v>
      </c>
      <c r="C22" s="49"/>
      <c r="D22" s="50"/>
      <c r="E22" s="74">
        <f>-PMT(E21/E20,E19,E17,0)</f>
        <v>0</v>
      </c>
      <c r="F22" s="74"/>
      <c r="G22" s="74">
        <f>E22</f>
        <v>0</v>
      </c>
      <c r="H22" s="74"/>
      <c r="I22" s="75">
        <f>(E17*E21)/E20</f>
        <v>0</v>
      </c>
      <c r="J22" s="74">
        <f>(G17*G21)/G20</f>
        <v>0</v>
      </c>
      <c r="K22" s="76"/>
      <c r="L22" s="77">
        <f>E22</f>
        <v>0</v>
      </c>
      <c r="M22" s="74"/>
      <c r="N22" s="75">
        <f>(J17*J21)/J20</f>
        <v>0</v>
      </c>
      <c r="O22" s="1"/>
    </row>
    <row r="23" spans="1:15" ht="16.5" thickTop="1" thickBot="1" x14ac:dyDescent="0.3">
      <c r="A23" s="1"/>
      <c r="B23" s="49" t="s">
        <v>27</v>
      </c>
      <c r="C23" s="49"/>
      <c r="D23" s="50"/>
      <c r="E23" s="78">
        <v>489</v>
      </c>
      <c r="F23" s="78"/>
      <c r="G23" s="79">
        <f>E23</f>
        <v>489</v>
      </c>
      <c r="H23" s="79"/>
      <c r="I23" s="80">
        <f>G23</f>
        <v>489</v>
      </c>
      <c r="J23" s="79">
        <f>I23</f>
        <v>489</v>
      </c>
      <c r="K23" s="81"/>
      <c r="L23" s="82">
        <f>J23</f>
        <v>489</v>
      </c>
      <c r="M23" s="79"/>
      <c r="N23" s="80">
        <f>L23</f>
        <v>489</v>
      </c>
      <c r="O23" s="1"/>
    </row>
    <row r="24" spans="1:15" ht="15.75" thickTop="1" x14ac:dyDescent="0.25">
      <c r="A24" s="1"/>
      <c r="B24" s="83" t="s">
        <v>28</v>
      </c>
      <c r="C24" s="83"/>
      <c r="D24" s="84"/>
      <c r="E24" s="85">
        <v>230.28</v>
      </c>
      <c r="F24" s="85"/>
      <c r="G24" s="86">
        <f>E24</f>
        <v>230.28</v>
      </c>
      <c r="H24" s="86"/>
      <c r="I24" s="87">
        <f>G24</f>
        <v>230.28</v>
      </c>
      <c r="J24" s="86">
        <f>I24</f>
        <v>230.28</v>
      </c>
      <c r="K24" s="88"/>
      <c r="L24" s="89">
        <f>J24</f>
        <v>230.28</v>
      </c>
      <c r="M24" s="86"/>
      <c r="N24" s="87">
        <f>L24</f>
        <v>230.28</v>
      </c>
      <c r="O24" s="1"/>
    </row>
    <row r="25" spans="1:15" x14ac:dyDescent="0.25">
      <c r="A25" s="1"/>
      <c r="B25" s="90" t="s">
        <v>29</v>
      </c>
      <c r="C25" s="91"/>
      <c r="D25" s="91"/>
      <c r="E25" s="91"/>
      <c r="F25" s="91"/>
      <c r="G25" s="92"/>
      <c r="H25" s="92"/>
      <c r="I25" s="92"/>
      <c r="J25" s="92"/>
      <c r="K25" s="92"/>
      <c r="L25" s="93"/>
      <c r="M25" s="93"/>
      <c r="N25" s="94"/>
      <c r="O25" s="1"/>
    </row>
    <row r="26" spans="1:15" ht="15.75" thickBot="1" x14ac:dyDescent="0.3">
      <c r="A26" s="1"/>
      <c r="B26" s="95" t="s">
        <v>30</v>
      </c>
      <c r="C26" s="95"/>
      <c r="D26" s="96" t="s">
        <v>31</v>
      </c>
      <c r="E26" s="97"/>
      <c r="F26" s="97"/>
      <c r="G26" s="98">
        <f>E26</f>
        <v>0</v>
      </c>
      <c r="H26" s="98"/>
      <c r="I26" s="99">
        <f>G26</f>
        <v>0</v>
      </c>
      <c r="J26" s="98">
        <f t="shared" ref="J26:J35" si="1">I26</f>
        <v>0</v>
      </c>
      <c r="K26" s="100"/>
      <c r="L26" s="101">
        <f>J26</f>
        <v>0</v>
      </c>
      <c r="M26" s="98"/>
      <c r="N26" s="99">
        <f>L26</f>
        <v>0</v>
      </c>
      <c r="O26" s="1"/>
    </row>
    <row r="27" spans="1:15" ht="16.5" thickTop="1" thickBot="1" x14ac:dyDescent="0.3">
      <c r="A27" s="1"/>
      <c r="B27" s="49" t="s">
        <v>32</v>
      </c>
      <c r="C27" s="49"/>
      <c r="D27" s="102" t="s">
        <v>33</v>
      </c>
      <c r="E27" s="78"/>
      <c r="F27" s="78"/>
      <c r="G27" s="79">
        <f>E27</f>
        <v>0</v>
      </c>
      <c r="H27" s="79"/>
      <c r="I27" s="87">
        <f>G27</f>
        <v>0</v>
      </c>
      <c r="J27" s="79">
        <f t="shared" si="1"/>
        <v>0</v>
      </c>
      <c r="K27" s="81"/>
      <c r="L27" s="82">
        <f>J27</f>
        <v>0</v>
      </c>
      <c r="M27" s="79"/>
      <c r="N27" s="87">
        <f>L27</f>
        <v>0</v>
      </c>
      <c r="O27" s="1"/>
    </row>
    <row r="28" spans="1:15" ht="16.5" thickTop="1" thickBot="1" x14ac:dyDescent="0.3">
      <c r="A28" s="1"/>
      <c r="B28" s="49"/>
      <c r="C28" s="49"/>
      <c r="D28" s="102" t="s">
        <v>34</v>
      </c>
      <c r="E28" s="78"/>
      <c r="F28" s="78"/>
      <c r="G28" s="79">
        <f>E28</f>
        <v>0</v>
      </c>
      <c r="H28" s="79"/>
      <c r="I28" s="87">
        <f>G28</f>
        <v>0</v>
      </c>
      <c r="J28" s="79">
        <f t="shared" si="1"/>
        <v>0</v>
      </c>
      <c r="K28" s="81"/>
      <c r="L28" s="82">
        <f>J28</f>
        <v>0</v>
      </c>
      <c r="M28" s="79"/>
      <c r="N28" s="87">
        <f>L28</f>
        <v>0</v>
      </c>
      <c r="O28" s="1"/>
    </row>
    <row r="29" spans="1:15" ht="15.75" thickTop="1" x14ac:dyDescent="0.25">
      <c r="A29" s="1"/>
      <c r="B29" s="83"/>
      <c r="C29" s="83"/>
      <c r="D29" s="103" t="s">
        <v>35</v>
      </c>
      <c r="E29" s="85"/>
      <c r="F29" s="85"/>
      <c r="G29" s="86">
        <f>E29</f>
        <v>0</v>
      </c>
      <c r="H29" s="86"/>
      <c r="I29" s="87">
        <f>G29</f>
        <v>0</v>
      </c>
      <c r="J29" s="86">
        <f t="shared" si="1"/>
        <v>0</v>
      </c>
      <c r="K29" s="88"/>
      <c r="L29" s="89">
        <f>J29</f>
        <v>0</v>
      </c>
      <c r="M29" s="86"/>
      <c r="N29" s="87">
        <f>L29</f>
        <v>0</v>
      </c>
      <c r="O29" s="1"/>
    </row>
    <row r="30" spans="1:15" x14ac:dyDescent="0.25">
      <c r="A30" s="1"/>
      <c r="B30" s="104"/>
      <c r="C30" s="105"/>
      <c r="D30" s="106" t="s">
        <v>36</v>
      </c>
      <c r="E30" s="107">
        <f>SUM(E26:E29)</f>
        <v>0</v>
      </c>
      <c r="F30" s="107"/>
      <c r="G30" s="107">
        <f t="shared" ref="G30:I30" si="2">SUM(G26:G29)</f>
        <v>0</v>
      </c>
      <c r="H30" s="107"/>
      <c r="I30" s="108">
        <f t="shared" si="2"/>
        <v>0</v>
      </c>
      <c r="J30" s="107">
        <f t="shared" si="1"/>
        <v>0</v>
      </c>
      <c r="K30" s="109"/>
      <c r="L30" s="110" cm="1">
        <f t="array" ref="L30">SUM(M26:M29*80%)</f>
        <v>0</v>
      </c>
      <c r="M30" s="107"/>
      <c r="N30" s="111" cm="1">
        <f t="array" ref="N30">SUM(N26:N29*80%)</f>
        <v>0</v>
      </c>
      <c r="O30" s="1"/>
    </row>
    <row r="31" spans="1:15" ht="15.75" thickBot="1" x14ac:dyDescent="0.3">
      <c r="A31" s="1"/>
      <c r="B31" s="95" t="s">
        <v>37</v>
      </c>
      <c r="C31" s="95"/>
      <c r="D31" s="96" t="s">
        <v>31</v>
      </c>
      <c r="E31" s="97">
        <v>1550</v>
      </c>
      <c r="F31" s="97"/>
      <c r="G31" s="98">
        <f>E31</f>
        <v>1550</v>
      </c>
      <c r="H31" s="98"/>
      <c r="I31" s="99">
        <f>G31</f>
        <v>1550</v>
      </c>
      <c r="J31" s="98">
        <f t="shared" si="1"/>
        <v>1550</v>
      </c>
      <c r="K31" s="100"/>
      <c r="L31" s="101">
        <f>J31</f>
        <v>1550</v>
      </c>
      <c r="M31" s="98"/>
      <c r="N31" s="99">
        <f>L31</f>
        <v>1550</v>
      </c>
      <c r="O31" s="1"/>
    </row>
    <row r="32" spans="1:15" ht="16.5" thickTop="1" thickBot="1" x14ac:dyDescent="0.3">
      <c r="A32" s="1"/>
      <c r="B32" s="49"/>
      <c r="C32" s="49"/>
      <c r="D32" s="102" t="s">
        <v>33</v>
      </c>
      <c r="E32" s="78"/>
      <c r="F32" s="78"/>
      <c r="G32" s="79">
        <f>E32</f>
        <v>0</v>
      </c>
      <c r="H32" s="79"/>
      <c r="I32" s="87">
        <f>G32</f>
        <v>0</v>
      </c>
      <c r="J32" s="79">
        <f t="shared" si="1"/>
        <v>0</v>
      </c>
      <c r="K32" s="81"/>
      <c r="L32" s="82">
        <f>J32</f>
        <v>0</v>
      </c>
      <c r="M32" s="79"/>
      <c r="N32" s="87">
        <f>L32</f>
        <v>0</v>
      </c>
      <c r="O32" s="1"/>
    </row>
    <row r="33" spans="1:15" ht="16.5" thickTop="1" thickBot="1" x14ac:dyDescent="0.3">
      <c r="A33" s="1"/>
      <c r="B33" s="49"/>
      <c r="C33" s="49"/>
      <c r="D33" s="102" t="s">
        <v>34</v>
      </c>
      <c r="E33" s="78"/>
      <c r="F33" s="78"/>
      <c r="G33" s="79">
        <f>E33</f>
        <v>0</v>
      </c>
      <c r="H33" s="79"/>
      <c r="I33" s="87">
        <f>G33</f>
        <v>0</v>
      </c>
      <c r="J33" s="79">
        <f t="shared" si="1"/>
        <v>0</v>
      </c>
      <c r="K33" s="81"/>
      <c r="L33" s="82">
        <f>J33</f>
        <v>0</v>
      </c>
      <c r="M33" s="79"/>
      <c r="N33" s="87">
        <f>L33</f>
        <v>0</v>
      </c>
      <c r="O33" s="1"/>
    </row>
    <row r="34" spans="1:15" ht="15.75" thickTop="1" x14ac:dyDescent="0.25">
      <c r="A34" s="1"/>
      <c r="B34" s="83"/>
      <c r="C34" s="83"/>
      <c r="D34" s="103" t="s">
        <v>35</v>
      </c>
      <c r="E34" s="85"/>
      <c r="F34" s="85"/>
      <c r="G34" s="86">
        <f>E34</f>
        <v>0</v>
      </c>
      <c r="H34" s="86"/>
      <c r="I34" s="87">
        <f>G34</f>
        <v>0</v>
      </c>
      <c r="J34" s="86">
        <f t="shared" si="1"/>
        <v>0</v>
      </c>
      <c r="K34" s="88"/>
      <c r="L34" s="89">
        <f>J34</f>
        <v>0</v>
      </c>
      <c r="M34" s="86"/>
      <c r="N34" s="87">
        <f>L34</f>
        <v>0</v>
      </c>
      <c r="O34" s="1"/>
    </row>
    <row r="35" spans="1:15" x14ac:dyDescent="0.25">
      <c r="A35" s="1"/>
      <c r="B35" s="104"/>
      <c r="C35" s="105"/>
      <c r="D35" s="106" t="s">
        <v>36</v>
      </c>
      <c r="E35" s="107">
        <f>SUM(E31:E34)</f>
        <v>1550</v>
      </c>
      <c r="F35" s="107"/>
      <c r="G35" s="107">
        <f>SUM(G31:G34)</f>
        <v>1550</v>
      </c>
      <c r="H35" s="107"/>
      <c r="I35" s="108">
        <f t="shared" ref="I35" si="3">SUM(I31:I34)</f>
        <v>1550</v>
      </c>
      <c r="J35" s="107">
        <f t="shared" si="1"/>
        <v>1550</v>
      </c>
      <c r="K35" s="109"/>
      <c r="L35" s="110" cm="1">
        <f t="array" ref="L35">SUM(L31:L34*80%)</f>
        <v>1240</v>
      </c>
      <c r="M35" s="107"/>
      <c r="N35" s="111" cm="1">
        <f t="array" ref="N35">SUM(N31:N34*80%)</f>
        <v>1240</v>
      </c>
      <c r="O35" s="1"/>
    </row>
    <row r="36" spans="1:15" x14ac:dyDescent="0.25">
      <c r="A36" s="1"/>
      <c r="B36" s="42" t="s">
        <v>38</v>
      </c>
      <c r="C36" s="112"/>
      <c r="D36" s="112"/>
      <c r="E36" s="113">
        <f>IF(E30=0,E35,IF(E35=0,E30,MIN(E30,E35)))</f>
        <v>1550</v>
      </c>
      <c r="F36" s="113"/>
      <c r="G36" s="113">
        <f>MIN(G35*120%,G30)</f>
        <v>0</v>
      </c>
      <c r="H36" s="113"/>
      <c r="I36" s="75">
        <f>IF(I30=0,I35,IF(I35=0,I30,MIN(I30,I35)))</f>
        <v>1550</v>
      </c>
      <c r="J36" s="113">
        <f>MIN(J35*120%,J30)</f>
        <v>0</v>
      </c>
      <c r="K36" s="114"/>
      <c r="L36" s="115">
        <f>IF(L30=0,L35,IF(L35=0,L30,MIN(L30,L35)))</f>
        <v>1240</v>
      </c>
      <c r="M36" s="113"/>
      <c r="N36" s="75">
        <f>IF(N30=0,N35,IF(N35=0,N30,MIN(N30,N35)))</f>
        <v>1240</v>
      </c>
      <c r="O36" s="1"/>
    </row>
    <row r="37" spans="1:15" x14ac:dyDescent="0.25">
      <c r="A37" s="1"/>
      <c r="B37" s="116" t="s">
        <v>26</v>
      </c>
      <c r="C37" s="117"/>
      <c r="D37" s="117"/>
      <c r="E37" s="107">
        <f>E22+E23+E24</f>
        <v>719.28</v>
      </c>
      <c r="F37" s="107"/>
      <c r="G37" s="107">
        <f>E37</f>
        <v>719.28</v>
      </c>
      <c r="H37" s="107"/>
      <c r="I37" s="108">
        <f>I22+I23+I24</f>
        <v>719.28</v>
      </c>
      <c r="J37" s="107">
        <f>J22+J23+J24</f>
        <v>719.28</v>
      </c>
      <c r="K37" s="109"/>
      <c r="L37" s="110">
        <f>E37</f>
        <v>719.28</v>
      </c>
      <c r="M37" s="107"/>
      <c r="N37" s="111">
        <f>N22+N23+N24</f>
        <v>719.28</v>
      </c>
      <c r="O37" s="1"/>
    </row>
    <row r="38" spans="1:15" ht="16.5" thickBot="1" x14ac:dyDescent="0.3">
      <c r="A38" s="1"/>
      <c r="B38" s="118" t="s">
        <v>39</v>
      </c>
      <c r="C38" s="119"/>
      <c r="D38" s="120" t="s">
        <v>36</v>
      </c>
      <c r="E38" s="121">
        <f>E36/E37</f>
        <v>2.1549327104882661</v>
      </c>
      <c r="F38" s="121"/>
      <c r="G38" s="122">
        <f>G36/G37</f>
        <v>0</v>
      </c>
      <c r="H38" s="122"/>
      <c r="I38" s="123">
        <f t="shared" ref="I38" si="4">I36/I37</f>
        <v>2.1549327104882661</v>
      </c>
      <c r="J38" s="122">
        <f>J36/J37</f>
        <v>0</v>
      </c>
      <c r="K38" s="124"/>
      <c r="L38" s="125">
        <f>L36/L37</f>
        <v>1.723946168390613</v>
      </c>
      <c r="M38" s="122"/>
      <c r="N38" s="123">
        <f>N36/N37</f>
        <v>1.723946168390613</v>
      </c>
      <c r="O38" s="1"/>
    </row>
    <row r="39" spans="1:15" x14ac:dyDescent="0.25">
      <c r="A39" s="1"/>
      <c r="B39" s="1"/>
      <c r="C39" s="1"/>
      <c r="D39" s="126"/>
      <c r="E39" s="126"/>
      <c r="F39" s="126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1"/>
      <c r="B41" s="127" t="s">
        <v>40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/>
      <c r="B43" s="1" t="s">
        <v>41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"/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"/>
    </row>
    <row r="45" spans="1:15" x14ac:dyDescent="0.25">
      <c r="A45" s="1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"/>
    </row>
    <row r="46" spans="1:15" x14ac:dyDescent="0.25">
      <c r="A46" s="1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"/>
    </row>
    <row r="47" spans="1:15" x14ac:dyDescent="0.25">
      <c r="A47" s="1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"/>
    </row>
    <row r="48" spans="1:15" x14ac:dyDescent="0.25">
      <c r="A48" s="1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"/>
    </row>
    <row r="49" spans="1:15" x14ac:dyDescent="0.25">
      <c r="A49" s="1"/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sheetProtection algorithmName="SHA-512" hashValue="4EKMj65aH1RcUB63q5xRfqqOPTNxWyhCFSfDDO1xNhU2IX5Jh1j3sA0XgQb/a8KSyrAuNv4Q9tmCu9ju3mHCWg==" saltValue="zLmWFAZ45uE0HpYmLnoOuw==" spinCount="100000" sheet="1" objects="1" scenarios="1"/>
  <protectedRanges>
    <protectedRange sqref="E22:F24 E16:J17 G23:J24 E26:J29 E31:J34 N16:N17 L16:L17 N23:N24 L23:L24 N26:N29 L26:L29 N31:N34 L31:L34" name="Inputs"/>
  </protectedRanges>
  <mergeCells count="109">
    <mergeCell ref="E38:F38"/>
    <mergeCell ref="G38:H38"/>
    <mergeCell ref="J38:K38"/>
    <mergeCell ref="L38:M38"/>
    <mergeCell ref="B44:N49"/>
    <mergeCell ref="E36:F36"/>
    <mergeCell ref="G36:H36"/>
    <mergeCell ref="J36:K36"/>
    <mergeCell ref="L36:M36"/>
    <mergeCell ref="E37:F37"/>
    <mergeCell ref="G37:H37"/>
    <mergeCell ref="J37:K37"/>
    <mergeCell ref="L37:M37"/>
    <mergeCell ref="E34:F34"/>
    <mergeCell ref="G34:H34"/>
    <mergeCell ref="J34:K34"/>
    <mergeCell ref="L34:M34"/>
    <mergeCell ref="E35:F35"/>
    <mergeCell ref="G35:H35"/>
    <mergeCell ref="J35:K35"/>
    <mergeCell ref="L35:M35"/>
    <mergeCell ref="E32:F32"/>
    <mergeCell ref="G32:H32"/>
    <mergeCell ref="J32:K32"/>
    <mergeCell ref="L32:M32"/>
    <mergeCell ref="E33:F33"/>
    <mergeCell ref="G33:H33"/>
    <mergeCell ref="J33:K33"/>
    <mergeCell ref="L33:M33"/>
    <mergeCell ref="E30:F30"/>
    <mergeCell ref="G30:H30"/>
    <mergeCell ref="J30:K30"/>
    <mergeCell ref="L30:M30"/>
    <mergeCell ref="E31:F31"/>
    <mergeCell ref="G31:H31"/>
    <mergeCell ref="J31:K31"/>
    <mergeCell ref="L31:M31"/>
    <mergeCell ref="E28:F28"/>
    <mergeCell ref="G28:H28"/>
    <mergeCell ref="J28:K28"/>
    <mergeCell ref="L28:M28"/>
    <mergeCell ref="E29:F29"/>
    <mergeCell ref="G29:H29"/>
    <mergeCell ref="J29:K29"/>
    <mergeCell ref="L29:M29"/>
    <mergeCell ref="L25:M25"/>
    <mergeCell ref="E26:F26"/>
    <mergeCell ref="G26:H26"/>
    <mergeCell ref="J26:K26"/>
    <mergeCell ref="L26:M26"/>
    <mergeCell ref="E27:F27"/>
    <mergeCell ref="G27:H27"/>
    <mergeCell ref="J27:K27"/>
    <mergeCell ref="L27:M27"/>
    <mergeCell ref="E23:F23"/>
    <mergeCell ref="G23:H23"/>
    <mergeCell ref="J23:K23"/>
    <mergeCell ref="L23:M23"/>
    <mergeCell ref="E24:F24"/>
    <mergeCell ref="G24:H24"/>
    <mergeCell ref="J24:K24"/>
    <mergeCell ref="L24:M24"/>
    <mergeCell ref="E21:F21"/>
    <mergeCell ref="G21:H21"/>
    <mergeCell ref="J21:K21"/>
    <mergeCell ref="L21:M21"/>
    <mergeCell ref="E22:F22"/>
    <mergeCell ref="G22:H22"/>
    <mergeCell ref="J22:K22"/>
    <mergeCell ref="L22:M22"/>
    <mergeCell ref="E19:F19"/>
    <mergeCell ref="G19:H19"/>
    <mergeCell ref="J19:K19"/>
    <mergeCell ref="L19:M19"/>
    <mergeCell ref="E20:F20"/>
    <mergeCell ref="G20:H20"/>
    <mergeCell ref="J20:K20"/>
    <mergeCell ref="L20:M20"/>
    <mergeCell ref="E17:F17"/>
    <mergeCell ref="G17:H17"/>
    <mergeCell ref="J17:K17"/>
    <mergeCell ref="L17:M17"/>
    <mergeCell ref="E18:F18"/>
    <mergeCell ref="G18:H18"/>
    <mergeCell ref="J18:K18"/>
    <mergeCell ref="L18:M18"/>
    <mergeCell ref="M13:N13"/>
    <mergeCell ref="E15:F15"/>
    <mergeCell ref="G15:H15"/>
    <mergeCell ref="J15:K15"/>
    <mergeCell ref="L15:M15"/>
    <mergeCell ref="E16:F16"/>
    <mergeCell ref="G16:H16"/>
    <mergeCell ref="J16:K16"/>
    <mergeCell ref="L16:M16"/>
    <mergeCell ref="K9:N9"/>
    <mergeCell ref="C10:D10"/>
    <mergeCell ref="H10:I10"/>
    <mergeCell ref="M11:N11"/>
    <mergeCell ref="C12:D12"/>
    <mergeCell ref="H12:I12"/>
    <mergeCell ref="M12:N12"/>
    <mergeCell ref="D2:N2"/>
    <mergeCell ref="C6:D6"/>
    <mergeCell ref="H6:I6"/>
    <mergeCell ref="M6:N6"/>
    <mergeCell ref="C8:D8"/>
    <mergeCell ref="H8:I8"/>
    <mergeCell ref="M8:N8"/>
  </mergeCells>
  <dataValidations count="4">
    <dataValidation type="list" allowBlank="1" showInputMessage="1" showErrorMessage="1" sqref="H10:I10" xr:uid="{BBFF016B-2061-4306-AD21-119F3E7555F3}">
      <formula1>"SFA, SFD, Condo-Warrantable, Condo-Non Warrantable, 2-4 Unit"</formula1>
    </dataValidation>
    <dataValidation type="list" allowBlank="1" showInputMessage="1" showErrorMessage="1" sqref="H8:I8" xr:uid="{8FA85ADD-A2C6-4437-BF3B-E1AE2D486C6C}">
      <formula1>"Purchase, Rate &amp; Term Refinance, Cash-Out Refinance"</formula1>
    </dataValidation>
    <dataValidation type="list" allowBlank="1" showInputMessage="1" showErrorMessage="1" sqref="M11:N11 M13:N13 M8:N8" xr:uid="{DAC942B3-DB38-4163-AC6E-1AD681517196}">
      <formula1>"Yes, No"</formula1>
    </dataValidation>
    <dataValidation type="list" allowBlank="1" showInputMessage="1" showErrorMessage="1" sqref="M6" xr:uid="{C2B14CFC-BFAD-489C-B28F-C743D4FF7D73}">
      <formula1>"1,2,3,4"</formula1>
    </dataValidation>
  </dataValidations>
  <pageMargins left="0.7" right="0.7" top="0.75" bottom="0.75" header="0.3" footer="0.3"/>
  <pageSetup orientation="portrait" r:id="rId1"/>
  <ignoredErrors>
    <ignoredError sqref="G16:N16 G19:N21 H18 K18 M18 G23:N24 G22:H22 K22 M22 H17:N17" unlockedFormula="1"/>
    <ignoredError sqref="G18 I18:J18 L18 N18 I22:J22 L22 N22" formula="1" unlockedFormula="1"/>
    <ignoredError sqref="G30 I30 L30 N30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 xmlns="5862ba85-137b-4a6e-97c0-07c4bb99b2ec" xsi:nil="true"/>
    <lcf76f155ced4ddcb4097134ff3c332f xmlns="5862ba85-137b-4a6e-97c0-07c4bb99b2ec">
      <Terms xmlns="http://schemas.microsoft.com/office/infopath/2007/PartnerControls"/>
    </lcf76f155ced4ddcb4097134ff3c332f>
    <MigrationWizIdVersion xmlns="5862ba85-137b-4a6e-97c0-07c4bb99b2ec" xsi:nil="true"/>
    <TaxCatchAll xmlns="ba8cbb3c-b59f-4973-ad8c-f07b5748f78f" xsi:nil="true"/>
    <MigrationWizIdDocumentLibraryPermissions xmlns="5862ba85-137b-4a6e-97c0-07c4bb99b2ec" xsi:nil="true"/>
    <MigrationWizIdSecurityGroups xmlns="5862ba85-137b-4a6e-97c0-07c4bb99b2ec" xsi:nil="true"/>
    <MigrationWizIdPermissionLevels xmlns="5862ba85-137b-4a6e-97c0-07c4bb99b2ec" xsi:nil="true"/>
    <lcf76f155ced4ddcb4097134ff3c332f0 xmlns="5862ba85-137b-4a6e-97c0-07c4bb99b2ec" xsi:nil="true"/>
    <lcf76f155ced4ddcb4097134ff3c332f1 xmlns="5862ba85-137b-4a6e-97c0-07c4bb99b2ec" xsi:nil="true"/>
    <MigrationWizIdPermissions xmlns="5862ba85-137b-4a6e-97c0-07c4bb99b2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754219C2BC0C4AA8F65660EFAD58DB" ma:contentTypeVersion="22" ma:contentTypeDescription="Create a new document." ma:contentTypeScope="" ma:versionID="d28b1231cd4f55d5c9732f573f075048">
  <xsd:schema xmlns:xsd="http://www.w3.org/2001/XMLSchema" xmlns:xs="http://www.w3.org/2001/XMLSchema" xmlns:p="http://schemas.microsoft.com/office/2006/metadata/properties" xmlns:ns2="5862ba85-137b-4a6e-97c0-07c4bb99b2ec" xmlns:ns3="ba8cbb3c-b59f-4973-ad8c-f07b5748f78f" targetNamespace="http://schemas.microsoft.com/office/2006/metadata/properties" ma:root="true" ma:fieldsID="9ac9ef0c18aae98c22ffd687cde26c94" ns2:_="" ns3:_="">
    <xsd:import namespace="5862ba85-137b-4a6e-97c0-07c4bb99b2ec"/>
    <xsd:import namespace="ba8cbb3c-b59f-4973-ad8c-f07b5748f78f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lcf76f155ced4ddcb4097134ff3c332f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1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2ba85-137b-4a6e-97c0-07c4bb99b2ec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igrationWizIdPermissionLevels" ma:index="11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2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3" nillable="true" ma:displayName="MigrationWizIdSecurityGroups" ma:internalName="MigrationWizIdSecurityGroups">
      <xsd:simpleType>
        <xsd:restriction base="dms:Text"/>
      </xsd:simpleType>
    </xsd:element>
    <xsd:element name="lcf76f155ced4ddcb4097134ff3c332f0" ma:index="14" nillable="true" ma:displayName="Image Tags_0" ma:hidden="true" ma:internalName="lcf76f155ced4ddcb4097134ff3c332f0" ma:readOnly="false">
      <xsd:simpleType>
        <xsd:restriction base="dms:Note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1" ma:index="19" nillable="true" ma:displayName="Image Tags_0" ma:hidden="true" ma:internalName="lcf76f155ced4ddcb4097134ff3c332f1" ma:readOnly="fals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9faba6c-ce7f-4389-8a2e-7abc81a71d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cbb3c-b59f-4973-ad8c-f07b5748f78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28878dbc-3899-4451-ac80-9fb7c81c8604}" ma:internalName="TaxCatchAll" ma:showField="CatchAllData" ma:web="ba8cbb3c-b59f-4973-ad8c-f07b5748f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D2B4C5-785B-4137-AB24-A4CADB0EC414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4158914d-72b2-435e-ad8d-42286b2ac7a1"/>
    <ds:schemaRef ds:uri="http://schemas.microsoft.com/office/2006/metadata/properties"/>
    <ds:schemaRef ds:uri="http://purl.org/dc/terms/"/>
    <ds:schemaRef ds:uri="5862ba85-137b-4a6e-97c0-07c4bb99b2ec"/>
    <ds:schemaRef ds:uri="ba8cbb3c-b59f-4973-ad8c-f07b5748f78f"/>
  </ds:schemaRefs>
</ds:datastoreItem>
</file>

<file path=customXml/itemProps2.xml><?xml version="1.0" encoding="utf-8"?>
<ds:datastoreItem xmlns:ds="http://schemas.openxmlformats.org/officeDocument/2006/customXml" ds:itemID="{71B70EE3-AF5E-4C2F-B08E-5B3B10026F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27AEB5-4A07-411F-BF91-AE72428199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62ba85-137b-4a6e-97c0-07c4bb99b2ec"/>
    <ds:schemaRef ds:uri="ba8cbb3c-b59f-4973-ad8c-f07b5748f7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Tammy Edenfield</dc:creator>
  <cp:keywords/>
  <dc:description/>
  <cp:lastModifiedBy>Mike Dabkowski</cp:lastModifiedBy>
  <cp:revision/>
  <dcterms:created xsi:type="dcterms:W3CDTF">2023-10-27T18:49:09Z</dcterms:created>
  <dcterms:modified xsi:type="dcterms:W3CDTF">2026-02-04T16:01:01Z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0x010100E4754219C2BC0C4AA8F65660EFAD58DB</vt:lpwstr>
  </property>
  <property fmtid="{D5CDD505-2E9C-101B-9397-08002B2CF9AE}" pid="3" name="MediaServiceImageTags">
    <vt:lpwstr/>
  </property>
</Properties>
</file>