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rstcolonymortgage-my.sharepoint.com/personal/mike_dabkowski_firstcolony_com/Documents/Desktop/Worksheets/Zipped Files/Temp Buydown/"/>
    </mc:Choice>
  </mc:AlternateContent>
  <xr:revisionPtr revIDLastSave="33" documentId="8_{D88C75A2-64D6-4331-BC4C-21CC2084F29A}" xr6:coauthVersionLast="47" xr6:coauthVersionMax="47" xr10:uidLastSave="{D4846770-139E-4583-AD95-66CB6FE517AF}"/>
  <workbookProtection workbookAlgorithmName="SHA-512" workbookHashValue="dbDcwbSRZBd9NKyiOzjSl/JSyemsyZPaQeWIUD9t3VKYi+lFC4FRA10+0X6rwy344OrM0rWvLI5OsYcqb8cDqA==" workbookSaltValue="sqOg8InYhcmXcdDta6nCfQ==" workbookSpinCount="100000" lockStructure="1"/>
  <bookViews>
    <workbookView xWindow="-120" yWindow="-120" windowWidth="29040" windowHeight="15720" xr2:uid="{CA67A7BC-621C-4203-B6BA-1EA8257F83BD}"/>
  </bookViews>
  <sheets>
    <sheet name="Temp Buydown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L14" i="1"/>
  <c r="L13" i="1"/>
  <c r="L15" i="1" l="1"/>
  <c r="F19" i="1" s="1"/>
  <c r="D20" i="1" l="1"/>
  <c r="E19" i="1"/>
  <c r="G19" i="1" s="1"/>
  <c r="D19" i="1"/>
  <c r="E20" i="1"/>
  <c r="G20" i="1" s="1"/>
  <c r="D18" i="1"/>
  <c r="F20" i="1"/>
  <c r="D21" i="1"/>
  <c r="F18" i="1" l="1"/>
  <c r="E18" i="1"/>
  <c r="G18" i="1" s="1"/>
  <c r="H20" i="1"/>
  <c r="I20" i="1" s="1"/>
  <c r="H19" i="1"/>
  <c r="I19" i="1" s="1"/>
  <c r="E21" i="1"/>
  <c r="G21" i="1" s="1"/>
  <c r="F21" i="1"/>
  <c r="I21" i="1" l="1"/>
  <c r="H21" i="1"/>
  <c r="H18" i="1"/>
  <c r="I18" i="1" s="1"/>
  <c r="I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<sst xmlns="http://schemas.openxmlformats.org/spreadsheetml/2006/main" count="19" uniqueCount="19">
  <si>
    <t>Temporary Buydown Calculator</t>
  </si>
  <si>
    <t>Year</t>
  </si>
  <si>
    <t>Rate</t>
  </si>
  <si>
    <t>Total Monthly payment</t>
  </si>
  <si>
    <t>Payment by Borrower</t>
  </si>
  <si>
    <t>Monthly Buydown Amt</t>
  </si>
  <si>
    <t xml:space="preserve">Annual Buydown </t>
  </si>
  <si>
    <t>Loan Amount</t>
  </si>
  <si>
    <t>Note rate</t>
  </si>
  <si>
    <t>Total Buydown funds</t>
  </si>
  <si>
    <t>Temporary Buydown Calculation completed by: _________________________________</t>
  </si>
  <si>
    <t>Date: ______________</t>
  </si>
  <si>
    <t>Loan Number:</t>
  </si>
  <si>
    <t>Borrower:</t>
  </si>
  <si>
    <t>Select Buydown Type</t>
  </si>
  <si>
    <t>Term (months)</t>
  </si>
  <si>
    <t>Complete all GREY shaded cells for calculation</t>
  </si>
  <si>
    <r>
      <rPr>
        <b/>
        <sz val="9"/>
        <color theme="1"/>
        <rFont val="Calibri"/>
        <family val="2"/>
        <scheme val="minor"/>
      </rPr>
      <t>Disclaimer</t>
    </r>
    <r>
      <rPr>
        <sz val="9"/>
        <color theme="1"/>
        <rFont val="Calibri"/>
        <family val="2"/>
        <scheme val="minor"/>
      </rPr>
      <t xml:space="preserve">: This temporary buydown calculator is being made available solely for the convenience of customers approved by FCM TPO. This calculator provides feedback based on the information you provide; therefore, it is important that you enter accurate information, validate the source of the data, and adhere to GHMC and all other industry standards of underwriting and documentation. </t>
    </r>
  </si>
  <si>
    <t>Select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</si>
</sst>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"/>
    <numFmt numFmtId="165" formatCode="0.000%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3C96"/>
        <bgColor indexed="64"/>
      </patternFill>
    </fill>
    <fill>
      <patternFill patternType="solid">
        <fgColor rgb="FFBCACC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1" applyNumberFormat="1" applyFont="1" applyBorder="1" applyAlignment="1" applyProtection="1">
      <alignment horizontal="center"/>
      <protection hidden="1"/>
    </xf>
    <xf numFmtId="8" fontId="0" fillId="0" borderId="0" xfId="0" applyNumberFormat="1" applyAlignment="1" applyProtection="1">
      <alignment horizontal="center"/>
      <protection hidden="1"/>
    </xf>
    <xf numFmtId="166" fontId="0" fillId="0" borderId="0" xfId="1" applyNumberFormat="1" applyFont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164" fontId="6" fillId="2" borderId="1" xfId="0" applyNumberFormat="1" applyFont="1" applyFill="1" applyBorder="1" applyAlignment="1" applyProtection="1">
      <alignment horizontal="center"/>
      <protection locked="0" hidden="1"/>
    </xf>
    <xf numFmtId="165" fontId="6" fillId="2" borderId="1" xfId="1" applyNumberFormat="1" applyFont="1" applyFill="1" applyBorder="1" applyAlignment="1" applyProtection="1">
      <alignment horizontal="center"/>
      <protection locked="0" hidden="1"/>
    </xf>
    <xf numFmtId="10" fontId="9" fillId="0" borderId="0" xfId="1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0" fillId="0" borderId="0" xfId="0" quotePrefix="1" applyFont="1" applyProtection="1">
      <protection hidden="1"/>
    </xf>
    <xf numFmtId="0" fontId="11" fillId="0" borderId="0" xfId="0" applyFont="1" applyProtection="1">
      <protection hidden="1"/>
    </xf>
    <xf numFmtId="8" fontId="10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2" fillId="5" borderId="1" xfId="0" applyFont="1" applyFill="1" applyBorder="1" applyProtection="1"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2" fillId="5" borderId="0" xfId="0" applyFont="1" applyFill="1" applyProtection="1">
      <protection hidden="1"/>
    </xf>
    <xf numFmtId="8" fontId="2" fillId="5" borderId="0" xfId="0" applyNumberFormat="1" applyFont="1" applyFill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5" fillId="2" borderId="1" xfId="0" applyFont="1" applyFill="1" applyBorder="1" applyAlignment="1" applyProtection="1">
      <alignment horizontal="left" vertical="top" wrapText="1"/>
      <protection locked="0" hidden="1"/>
    </xf>
    <xf numFmtId="0" fontId="5" fillId="2" borderId="1" xfId="0" applyFont="1" applyFill="1" applyBorder="1" applyAlignment="1" applyProtection="1">
      <alignment horizontal="left"/>
      <protection locked="0" hidden="1"/>
    </xf>
    <xf numFmtId="0" fontId="2" fillId="2" borderId="1" xfId="0" applyFont="1" applyFill="1" applyBorder="1" applyAlignment="1" applyProtection="1">
      <alignment horizontal="center"/>
      <protection locked="0"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14" fillId="4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top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553C96"/>
      <color rgb="FFBCACCA"/>
      <color rgb="FF605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ghmc">
  <a:themeElements>
    <a:clrScheme name="GHMC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578A"/>
      </a:accent1>
      <a:accent2>
        <a:srgbClr val="003057"/>
      </a:accent2>
      <a:accent3>
        <a:srgbClr val="8DC8E8"/>
      </a:accent3>
      <a:accent4>
        <a:srgbClr val="475D76"/>
      </a:accent4>
      <a:accent5>
        <a:srgbClr val="B9D3DC"/>
      </a:accent5>
      <a:accent6>
        <a:srgbClr val="BBBCBC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0EA3-8A64-440C-B1B9-BB7888ABA5BF}">
  <sheetPr codeName="Sheet1"/>
  <dimension ref="A1:U49"/>
  <sheetViews>
    <sheetView showGridLines="0" tabSelected="1" workbookViewId="0">
      <selection activeCell="O26" sqref="O26"/>
    </sheetView>
  </sheetViews>
  <sheetFormatPr defaultColWidth="9.140625" defaultRowHeight="15" x14ac:dyDescent="0.25"/>
  <cols>
    <col min="1" max="1" width="16.5703125" style="1" customWidth="1"/>
    <col min="2" max="2" width="9.140625" style="1" customWidth="1"/>
    <col min="3" max="3" width="2" style="1" customWidth="1"/>
    <col min="4" max="4" width="23.42578125" style="1" bestFit="1" customWidth="1"/>
    <col min="5" max="5" width="7" style="1" customWidth="1"/>
    <col min="6" max="6" width="22.140625" style="1" bestFit="1" customWidth="1"/>
    <col min="7" max="7" width="20.42578125" style="1" bestFit="1" customWidth="1"/>
    <col min="8" max="8" width="21.85546875" style="1" bestFit="1" customWidth="1"/>
    <col min="9" max="9" width="16.5703125" style="1" bestFit="1" customWidth="1"/>
    <col min="10" max="14" width="9.140625" style="1"/>
    <col min="15" max="15" width="12.28515625" style="1" customWidth="1"/>
    <col min="16" max="16384" width="9.140625" style="1"/>
  </cols>
  <sheetData>
    <row r="1" spans="1:21" ht="14.25" customHeight="1" x14ac:dyDescent="0.25">
      <c r="A1" s="30" t="e" vm="1">
        <v>#VALUE!</v>
      </c>
      <c r="B1" s="30"/>
      <c r="C1" s="30"/>
      <c r="D1" s="30"/>
      <c r="E1" s="29"/>
      <c r="F1" s="32" t="s">
        <v>0</v>
      </c>
      <c r="G1" s="32"/>
      <c r="H1" s="32"/>
      <c r="I1" s="32"/>
      <c r="J1" s="32"/>
      <c r="K1" s="32"/>
      <c r="L1" s="32"/>
      <c r="M1" s="32"/>
    </row>
    <row r="2" spans="1:21" ht="14.25" customHeight="1" x14ac:dyDescent="0.25">
      <c r="A2" s="30"/>
      <c r="B2" s="30"/>
      <c r="C2" s="30"/>
      <c r="D2" s="30"/>
      <c r="E2" s="29"/>
      <c r="F2" s="32"/>
      <c r="G2" s="32"/>
      <c r="H2" s="32"/>
      <c r="I2" s="32"/>
      <c r="J2" s="32"/>
      <c r="K2" s="32"/>
      <c r="L2" s="32"/>
      <c r="M2" s="32"/>
    </row>
    <row r="3" spans="1:21" ht="14.25" customHeight="1" x14ac:dyDescent="0.25">
      <c r="A3" s="30"/>
      <c r="B3" s="30"/>
      <c r="C3" s="30"/>
      <c r="D3" s="30"/>
      <c r="E3" s="29"/>
      <c r="F3" s="32"/>
      <c r="G3" s="32"/>
      <c r="H3" s="32"/>
      <c r="I3" s="32"/>
      <c r="J3" s="32"/>
      <c r="K3" s="32"/>
      <c r="L3" s="32"/>
      <c r="M3" s="32"/>
    </row>
    <row r="4" spans="1:21" ht="14.25" customHeight="1" x14ac:dyDescent="0.25">
      <c r="A4" s="30"/>
      <c r="B4" s="30"/>
      <c r="C4" s="30"/>
      <c r="D4" s="30"/>
      <c r="E4" s="29"/>
      <c r="F4" s="32"/>
      <c r="G4" s="32"/>
      <c r="H4" s="32"/>
      <c r="I4" s="32"/>
      <c r="J4" s="32"/>
      <c r="K4" s="32"/>
      <c r="L4" s="32"/>
      <c r="M4" s="32"/>
    </row>
    <row r="5" spans="1:21" ht="14.25" customHeight="1" x14ac:dyDescent="0.25">
      <c r="A5" s="30"/>
      <c r="B5" s="30"/>
      <c r="C5" s="30"/>
      <c r="D5" s="30"/>
      <c r="E5" s="29"/>
      <c r="F5" s="32"/>
      <c r="G5" s="32"/>
      <c r="H5" s="32"/>
      <c r="I5" s="32"/>
      <c r="J5" s="32"/>
      <c r="K5" s="32"/>
      <c r="L5" s="32"/>
      <c r="M5" s="32"/>
    </row>
    <row r="6" spans="1:21" ht="15" customHeight="1" x14ac:dyDescent="0.25">
      <c r="A6" s="29"/>
      <c r="B6" s="29"/>
      <c r="C6" s="29"/>
      <c r="D6" s="29"/>
      <c r="E6" s="29"/>
      <c r="F6" s="29"/>
      <c r="G6" s="31"/>
      <c r="H6" s="31"/>
      <c r="I6" s="31"/>
      <c r="J6" s="31"/>
      <c r="K6" s="31"/>
      <c r="L6" s="31"/>
      <c r="M6" s="31"/>
    </row>
    <row r="7" spans="1:21" x14ac:dyDescent="0.25">
      <c r="A7" s="24" t="s">
        <v>17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2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2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2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4"/>
      <c r="O10" s="14"/>
      <c r="P10" s="14"/>
    </row>
    <row r="11" spans="1:21" ht="16.5" customHeight="1" x14ac:dyDescent="0.25">
      <c r="A11" s="2" t="s">
        <v>12</v>
      </c>
      <c r="B11" s="26"/>
      <c r="C11" s="26"/>
      <c r="D11" s="26"/>
      <c r="E11" s="26"/>
      <c r="F11" s="2"/>
      <c r="G11" s="33" t="s">
        <v>16</v>
      </c>
      <c r="H11" s="33"/>
      <c r="I11" s="33"/>
      <c r="J11" s="33"/>
      <c r="K11" s="33"/>
      <c r="L11" s="33"/>
      <c r="M11" s="33"/>
    </row>
    <row r="12" spans="1:21" x14ac:dyDescent="0.25">
      <c r="A12" s="3" t="s">
        <v>13</v>
      </c>
      <c r="B12" s="27"/>
      <c r="C12" s="27"/>
      <c r="D12" s="27"/>
      <c r="E12" s="27"/>
      <c r="G12" s="33"/>
      <c r="H12" s="33"/>
      <c r="I12" s="33"/>
      <c r="J12" s="33"/>
      <c r="K12" s="33"/>
      <c r="L12" s="33"/>
      <c r="M12" s="33"/>
    </row>
    <row r="13" spans="1:21" x14ac:dyDescent="0.25">
      <c r="A13" s="3"/>
      <c r="B13" s="4"/>
      <c r="C13" s="4"/>
      <c r="D13" s="4"/>
      <c r="E13" s="4"/>
      <c r="F13" s="14"/>
      <c r="G13" s="14"/>
      <c r="H13" s="14"/>
      <c r="I13" s="14"/>
      <c r="J13" s="14"/>
      <c r="K13" s="14"/>
      <c r="L13" s="5">
        <f>IF(B18&gt;0,1,0)</f>
        <v>0</v>
      </c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25">
      <c r="A14" s="3" t="s">
        <v>14</v>
      </c>
      <c r="B14" s="28" t="s">
        <v>18</v>
      </c>
      <c r="C14" s="28"/>
      <c r="D14" s="28"/>
      <c r="E14" s="28"/>
      <c r="F14" s="14"/>
      <c r="G14" s="14"/>
      <c r="H14" s="14"/>
      <c r="I14" s="14"/>
      <c r="J14" s="14"/>
      <c r="K14" s="14"/>
      <c r="L14" s="5">
        <f>IF(B19&gt;0,1,0)</f>
        <v>0</v>
      </c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25">
      <c r="F15" s="14"/>
      <c r="G15" s="14"/>
      <c r="H15" s="14"/>
      <c r="I15" s="14"/>
      <c r="J15" s="14"/>
      <c r="K15" s="14"/>
      <c r="L15" s="5">
        <f>SUM(L13:L14)</f>
        <v>0</v>
      </c>
      <c r="M15" s="14"/>
      <c r="N15" s="14"/>
      <c r="O15" s="14"/>
      <c r="P15" s="14"/>
      <c r="Q15" s="14"/>
      <c r="R15" s="14"/>
      <c r="S15" s="14"/>
      <c r="T15" s="14"/>
      <c r="U15" s="14"/>
    </row>
    <row r="16" spans="1:21" x14ac:dyDescent="0.25">
      <c r="A16" s="25"/>
      <c r="B16" s="25"/>
      <c r="C16" s="25"/>
      <c r="D16" s="25"/>
      <c r="E16" s="25"/>
      <c r="F16" s="25"/>
      <c r="G16" s="25"/>
      <c r="J16" s="14"/>
      <c r="K16" s="14"/>
      <c r="L16" s="5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25">
      <c r="A17" s="23"/>
      <c r="B17" s="23"/>
      <c r="D17" s="20" t="s">
        <v>1</v>
      </c>
      <c r="E17" s="20" t="s">
        <v>2</v>
      </c>
      <c r="F17" s="20" t="s">
        <v>3</v>
      </c>
      <c r="G17" s="20" t="s">
        <v>4</v>
      </c>
      <c r="H17" s="20" t="s">
        <v>5</v>
      </c>
      <c r="I17" s="20" t="s">
        <v>6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x14ac:dyDescent="0.25">
      <c r="A18" s="19" t="s">
        <v>7</v>
      </c>
      <c r="B18" s="11"/>
      <c r="D18" s="6" t="str">
        <f>IF(L15=2,IF(B14="Select One","",1),"")</f>
        <v/>
      </c>
      <c r="E18" s="7" t="str">
        <f>IF(D18=1,IF(B14="Select One","",IF(B14="2-1 Buydown",B19-2%,IF(B14="3-2-1 Buydown",B19-3%,IF(B14="1-0 Buydown",B19-1%,IF(B14="1-1 Buydown", B19-1%,""))))),"")</f>
        <v/>
      </c>
      <c r="F18" s="8" t="str">
        <f>IF(D18=1,
IF(B14="Select One","",PMT($I$30,$B$21,$B$18*(-1))),"")</f>
        <v/>
      </c>
      <c r="G18" s="8" t="str">
        <f>IF(D18=1,IF(B14="Select One","",PMT($E18/12,$B$21,$B$18*(-1))),"")</f>
        <v/>
      </c>
      <c r="H18" s="8" t="str">
        <f>IF(D18=1,IF(B14="Select One","",F18-G18),"")</f>
        <v/>
      </c>
      <c r="I18" s="8" t="str">
        <f>IF(D18=1,IF(B14="Select One","",H18*12),"")</f>
        <v/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25">
      <c r="A19" s="19" t="s">
        <v>8</v>
      </c>
      <c r="B19" s="12"/>
      <c r="D19" s="6" t="str">
        <f>IF(L15=2,IF(B14="Select One","",IF(B14="1-0 Buydown","2-30",2)),"")</f>
        <v/>
      </c>
      <c r="E19" s="7" t="str">
        <f>IF(L15=2,IF(B14="Select One","",IF(B14="2-1 Buydown",B19-1%,IF(B14="3-2-1 Buydown",B19-2%,IF(B14="1-0 Buydown",B19,IF(B14="1-1 Buydown",B19-1%,""))))),"")</f>
        <v/>
      </c>
      <c r="F19" s="8" t="str">
        <f>IF(L15=2,IF(B14="Select One","",PMT($I$30,$B$21,$B$18*(-1))),"")</f>
        <v/>
      </c>
      <c r="G19" s="8" t="str">
        <f>IF(L15=2,IF(B14="Select One","",PMT($E19/12,$B$21,$B$18*(-1))),"")</f>
        <v/>
      </c>
      <c r="H19" s="8" t="str">
        <f>IF(L15=2,IF(B14="Select One","",F19-G19),"")</f>
        <v/>
      </c>
      <c r="I19" s="8" t="str">
        <f>IF(L15=2,IF(B14="Select One","",H19*12),"")</f>
        <v/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x14ac:dyDescent="0.25">
      <c r="D20" s="9" t="str">
        <f>IF(L15=2,IF(B14="Select One","",IF(B14="2-1 Buydown","3-30",IF(B14="3-2-1 Buydown","3",IF(B14="1-1 Buydown","3-30","")))),"")</f>
        <v/>
      </c>
      <c r="E20" s="7" t="str">
        <f>IF(L15=2,IF(B14="Select One","",IF(B14="2-1 Buydown",B19,IF(B14="3-2-1 Buydown",B19-1%,IF(B14="1-1 Buydown",B19,"")))),"")</f>
        <v/>
      </c>
      <c r="F20" s="8" t="str">
        <f>IF(L15=2,IF(B14="Select One","",IF(B14="1-0 Buydown","",PMT($I$30,$B$21,$B$18*(-1)))),"")</f>
        <v/>
      </c>
      <c r="G20" s="8" t="str">
        <f>IF(L15=2,IF(B14="Select One","",IF(B14="1-0 Buydown","",PMT($E20/12,$B$21,$B$18*(-1)))),"")</f>
        <v/>
      </c>
      <c r="H20" s="8" t="str">
        <f>IF(L15=2,IF(B14="Select One","",IF(B14="1-0 Buydown","",F20-G20)),"")</f>
        <v/>
      </c>
      <c r="I20" s="8" t="str">
        <f>IF(L15=2,IF(B14="Select One","",IF(B14="1-0 Buydown","",H20*12)),"")</f>
        <v/>
      </c>
      <c r="J20" s="14"/>
      <c r="K20" s="14"/>
      <c r="L20" s="14"/>
      <c r="M20" s="14"/>
      <c r="N20" s="14"/>
      <c r="O20" s="17"/>
      <c r="P20" s="14"/>
      <c r="Q20" s="14"/>
      <c r="R20" s="14"/>
      <c r="S20" s="14"/>
      <c r="T20" s="14"/>
      <c r="U20" s="14"/>
    </row>
    <row r="21" spans="1:21" x14ac:dyDescent="0.25">
      <c r="A21" s="19" t="s">
        <v>15</v>
      </c>
      <c r="B21" s="10">
        <v>360</v>
      </c>
      <c r="D21" s="6" t="str">
        <f>IF(L15=2,IF(B14="3-2-1 Buydown","4-30",""),"")</f>
        <v/>
      </c>
      <c r="E21" s="7" t="str">
        <f>IF(D21="4-30",IF(B14="3-2-1 Buydown",B19,""),"")</f>
        <v/>
      </c>
      <c r="F21" s="8" t="str">
        <f>IF(D21="4-30",IF(B14="3-2-1 Buydown",PMT($I$30,$B$21,$B$18*(-1)),""),"")</f>
        <v/>
      </c>
      <c r="G21" s="8" t="str">
        <f>IF(D21="4-30",IF(B14="3-2-1 Buydown",PMT($E21/12,$B$21,$B$18*(-1)),""),"")</f>
        <v/>
      </c>
      <c r="H21" s="8" t="str">
        <f>IF(D21="4-30",IF(B14="3-2-1 Buydown",F21-G21,""),"")</f>
        <v/>
      </c>
      <c r="I21" s="8" t="str">
        <f>IF(D21="4-30",IF(B14="3-2-1 Buydown",F21-G21,""),"")</f>
        <v/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x14ac:dyDescent="0.25">
      <c r="D22" s="6"/>
      <c r="E22" s="6"/>
      <c r="F22" s="6"/>
      <c r="H22" s="21" t="s">
        <v>9</v>
      </c>
      <c r="I22" s="22">
        <f>SUM(I18:I21)</f>
        <v>0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25">
      <c r="D23" s="6"/>
      <c r="E23" s="6"/>
      <c r="F23" s="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x14ac:dyDescent="0.25">
      <c r="D24" s="6"/>
      <c r="E24" s="6"/>
      <c r="F24" s="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25">
      <c r="D25" s="6"/>
      <c r="E25" s="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x14ac:dyDescent="0.25">
      <c r="A26" s="1" t="s">
        <v>10</v>
      </c>
      <c r="C26" s="6"/>
      <c r="D26" s="6"/>
      <c r="E26" s="6"/>
      <c r="F26" s="6"/>
      <c r="H26" s="1" t="s">
        <v>11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25"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25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x14ac:dyDescent="0.25">
      <c r="A30" s="14"/>
      <c r="B30" s="14"/>
      <c r="C30" s="14"/>
      <c r="D30" s="14"/>
      <c r="E30" s="14"/>
      <c r="F30" s="14"/>
      <c r="G30" s="14"/>
      <c r="H30" s="16"/>
      <c r="I30" s="13" t="str">
        <f>IF(B19="","",B19/12)</f>
        <v/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25">
      <c r="A33" s="14"/>
      <c r="B33" s="14"/>
      <c r="C33" s="14"/>
      <c r="D33" s="14"/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25">
      <c r="A34" s="14"/>
      <c r="B34" s="14"/>
      <c r="C34" s="14"/>
      <c r="D34" s="14"/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2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2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2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2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2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2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2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2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2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2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1:18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</sheetData>
  <sheetProtection algorithmName="SHA-512" hashValue="x9+VSZxOXAKTpTYyKG2hmDCDirWhEg4BQnpfwZKnM7bjtjGr1GFc3knL+b7MuDvCavoaQb62x1KFd3zKcdMQPw==" saltValue="Ny/yn8cEuloXhsOibcBrPA==" spinCount="100000" sheet="1" objects="1" scenarios="1"/>
  <mergeCells count="9">
    <mergeCell ref="A17:B17"/>
    <mergeCell ref="A7:M9"/>
    <mergeCell ref="A16:G16"/>
    <mergeCell ref="B11:E11"/>
    <mergeCell ref="B12:E12"/>
    <mergeCell ref="B14:E14"/>
    <mergeCell ref="G11:M12"/>
    <mergeCell ref="F1:M5"/>
    <mergeCell ref="A1:D5"/>
  </mergeCells>
  <dataValidations count="1">
    <dataValidation type="list" allowBlank="1" showInputMessage="1" showErrorMessage="1" sqref="B14:E14" xr:uid="{96E493C2-23D0-4929-990A-416CA3597974}">
      <formula1>"Select One, 3-2-1 Buydown, 2-1 Buydown, 1-0 Buydown, 1-1 Buydown"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54219C2BC0C4AA8F65660EFAD58DB" ma:contentTypeVersion="22" ma:contentTypeDescription="Create a new document." ma:contentTypeScope="" ma:versionID="d28b1231cd4f55d5c9732f573f075048">
  <xsd:schema xmlns:xsd="http://www.w3.org/2001/XMLSchema" xmlns:xs="http://www.w3.org/2001/XMLSchema" xmlns:p="http://schemas.microsoft.com/office/2006/metadata/properties" xmlns:ns2="5862ba85-137b-4a6e-97c0-07c4bb99b2ec" xmlns:ns3="ba8cbb3c-b59f-4973-ad8c-f07b5748f78f" targetNamespace="http://schemas.microsoft.com/office/2006/metadata/properties" ma:root="true" ma:fieldsID="9ac9ef0c18aae98c22ffd687cde26c94" ns2:_="" ns3:_="">
    <xsd:import namespace="5862ba85-137b-4a6e-97c0-07c4bb99b2ec"/>
    <xsd:import namespace="ba8cbb3c-b59f-4973-ad8c-f07b5748f78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2ba85-137b-4a6e-97c0-07c4bb99b2e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lcf76f155ced4ddcb4097134ff3c332f0" ma:index="14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9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faba6c-ce7f-4389-8a2e-7abc81a71d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cbb3c-b59f-4973-ad8c-f07b5748f78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8878dbc-3899-4451-ac80-9fb7c81c8604}" ma:internalName="TaxCatchAll" ma:showField="CatchAllData" ma:web="ba8cbb3c-b59f-4973-ad8c-f07b5748f7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862ba85-137b-4a6e-97c0-07c4bb99b2ec" xsi:nil="true"/>
    <lcf76f155ced4ddcb4097134ff3c332f xmlns="5862ba85-137b-4a6e-97c0-07c4bb99b2ec">
      <Terms xmlns="http://schemas.microsoft.com/office/infopath/2007/PartnerControls"/>
    </lcf76f155ced4ddcb4097134ff3c332f>
    <TaxCatchAll xmlns="ba8cbb3c-b59f-4973-ad8c-f07b5748f78f" xsi:nil="true"/>
    <MigrationWizId xmlns="5862ba85-137b-4a6e-97c0-07c4bb99b2ec">52a041f1-0981-4412-9baa-60d97adfce5c</MigrationWizId>
    <MigrationWizIdVersion xmlns="5862ba85-137b-4a6e-97c0-07c4bb99b2ec">52a041f1-0981-4412-9baa-60d97adfce5c-638340396250000000</MigrationWizIdVersion>
    <MigrationWizIdDocumentLibraryPermissions xmlns="5862ba85-137b-4a6e-97c0-07c4bb99b2ec" xsi:nil="true"/>
    <MigrationWizIdSecurityGroups xmlns="5862ba85-137b-4a6e-97c0-07c4bb99b2ec" xsi:nil="true"/>
    <MigrationWizIdPermissionLevels xmlns="5862ba85-137b-4a6e-97c0-07c4bb99b2ec" xsi:nil="true"/>
    <lcf76f155ced4ddcb4097134ff3c332f0 xmlns="5862ba85-137b-4a6e-97c0-07c4bb99b2ec" xsi:nil="true"/>
    <lcf76f155ced4ddcb4097134ff3c332f1 xmlns="5862ba85-137b-4a6e-97c0-07c4bb99b2ec" xsi:nil="true"/>
    <MigrationWizIdPermissions xmlns="5862ba85-137b-4a6e-97c0-07c4bb99b2ec" xsi:nil="true"/>
  </documentManagement>
</p:properties>
</file>

<file path=customXml/itemProps1.xml><?xml version="1.0" encoding="utf-8"?>
<ds:datastoreItem xmlns:ds="http://schemas.openxmlformats.org/officeDocument/2006/customXml" ds:itemID="{4E8B3353-F843-4F4B-94B6-FC230585FF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3F9466-A5EA-4513-875B-2FD6B585F214}"/>
</file>

<file path=customXml/itemProps3.xml><?xml version="1.0" encoding="utf-8"?>
<ds:datastoreItem xmlns:ds="http://schemas.openxmlformats.org/officeDocument/2006/customXml" ds:itemID="{B1674FF6-0193-44F4-A29B-F99C2AFD3DE7}">
  <ds:schemaRefs>
    <ds:schemaRef ds:uri="http://schemas.microsoft.com/office/2006/metadata/properties"/>
    <ds:schemaRef ds:uri="http://schemas.microsoft.com/office/infopath/2007/PartnerControls"/>
    <ds:schemaRef ds:uri="7b667969-eb68-4d95-9ea7-8dc099f514bb"/>
    <ds:schemaRef ds:uri="55cb2f8b-11ed-447e-9b27-a1ce5f1ddc8e"/>
    <ds:schemaRef ds:uri="5862ba85-137b-4a6e-97c0-07c4bb99b2ec"/>
    <ds:schemaRef ds:uri="ba8cbb3c-b59f-4973-ad8c-f07b5748f7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 Buydown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Dabkowski</dc:creator>
  <cp:lastModifiedBy>Mike Dabkowski</cp:lastModifiedBy>
  <dcterms:created xsi:type="dcterms:W3CDTF">2022-12-13T19:14:35Z</dcterms:created>
  <dcterms:modified xsi:type="dcterms:W3CDTF">2026-01-29T15:25:20Z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0x010100E4754219C2BC0C4AA8F65660EFAD58DB</vt:lpwstr>
  </property>
</Properties>
</file>